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ТС цены" sheetId="2" r:id="rId2"/>
    <sheet name="ТС цены 1.07-31.08" sheetId="3" r:id="rId3"/>
    <sheet name="ТС цены 1.09-31.12" sheetId="4" r:id="rId4"/>
    <sheet name="ТС инвестиции" sheetId="5" r:id="rId5"/>
    <sheet name="ТС доступ" sheetId="6" r:id="rId6"/>
    <sheet name="ТС показатели" sheetId="7" r:id="rId7"/>
    <sheet name="Лист1" sheetId="8" r:id="rId8"/>
  </sheets>
  <externalReferences>
    <externalReference r:id="rId11"/>
  </externalReferences>
  <definedNames>
    <definedName name="fil">'Титульный'!$F$15</definedName>
    <definedName name="god">'Титульный'!$F$9</definedName>
    <definedName name="inn">'Титульный'!$F$17</definedName>
    <definedName name="kind_of_activity">'[1]TEHSHEET'!$B$19:$B$25</definedName>
    <definedName name="kpp">'Титульный'!$F$18</definedName>
    <definedName name="logical">'[1]TEHSHEET'!$B$3:$B$4</definedName>
    <definedName name="mo">'Титульный'!$G$23</definedName>
    <definedName name="MO_LIST_10">'[1]REESTR'!$B$116:$B$118</definedName>
    <definedName name="MR_LIST">'[1]REESTR'!$D$2:$D$35</definedName>
    <definedName name="oktmo">'Титульный'!$G$24</definedName>
    <definedName name="org">'Титульный'!$F$13</definedName>
    <definedName name="region_name">'Титульный'!$E$7</definedName>
    <definedName name="version">'[1]Инструкция'!$P$2</definedName>
    <definedName name="year_range">'[1]TEHSHEET'!$D$3:$D$16</definedName>
  </definedNames>
  <calcPr fullCalcOnLoad="1" fullPrecision="0"/>
</workbook>
</file>

<file path=xl/sharedStrings.xml><?xml version="1.0" encoding="utf-8"?>
<sst xmlns="http://schemas.openxmlformats.org/spreadsheetml/2006/main" count="519" uniqueCount="276">
  <si>
    <t>Воронежская область</t>
  </si>
  <si>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</si>
  <si>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</si>
  <si>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Отчетный год: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</si>
  <si>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</si>
  <si>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</si>
  <si>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</si>
  <si>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</si>
  <si>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Тип предоставляемых данных:</t>
  </si>
  <si>
    <t>Наименование ПОДРАЗДЕЛЕНИЯ</t>
  </si>
  <si>
    <t>Вид деятельности</t>
  </si>
  <si>
    <t>Детализация тарифов</t>
  </si>
  <si>
    <t>Нет</t>
  </si>
  <si>
    <t>Наименование МР</t>
  </si>
  <si>
    <t>Наименование</t>
  </si>
  <si>
    <t>ОКТМО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</si>
  <si>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</si>
  <si>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</si>
  <si>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</si>
  <si>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</si>
  <si>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</si>
  <si>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</si>
  <si>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</si>
  <si>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</si>
  <si>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</si>
  <si>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</si>
  <si>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Контактный телефон</t>
  </si>
  <si>
    <t>L3.1</t>
  </si>
  <si>
    <t>Гл.бухгалтер.ФИО</t>
  </si>
  <si>
    <t>Главный бухгалтер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</si>
  <si>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</si>
  <si>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</si>
  <si>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</si>
  <si>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</si>
  <si>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</si>
  <si>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</si>
  <si>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</si>
  <si>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</si>
  <si>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L4.3</t>
  </si>
  <si>
    <t>Ответственный.Телефон</t>
  </si>
  <si>
    <t>L4.4</t>
  </si>
  <si>
    <t>Ответственный. E-Mail</t>
  </si>
  <si>
    <t>e-mail</t>
  </si>
  <si>
    <t>ОАО "Керамик" г. Борисоглебск</t>
  </si>
  <si>
    <t>3604001852</t>
  </si>
  <si>
    <t>360401001</t>
  </si>
  <si>
    <t>Городские округа Воронежской области</t>
  </si>
  <si>
    <t>Борисоглебский городской округ</t>
  </si>
  <si>
    <t>20710000</t>
  </si>
  <si>
    <t>Наименование организации</t>
  </si>
  <si>
    <t xml:space="preserve">ИНН </t>
  </si>
  <si>
    <t xml:space="preserve">КПП </t>
  </si>
  <si>
    <t xml:space="preserve">Муниципальный район </t>
  </si>
  <si>
    <t xml:space="preserve">Муниципальное образование 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</si>
  <si>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</si>
  <si>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</si>
  <si>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</si>
  <si>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</si>
  <si>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</si>
  <si>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</si>
  <si>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</si>
  <si>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</si>
  <si>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</si>
  <si>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</si>
  <si>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1</t>
  </si>
  <si>
    <t>Утвержденные тарифы на теплоснабжение, в том числе:</t>
  </si>
  <si>
    <t>Население:</t>
  </si>
  <si>
    <t>одноставочный</t>
  </si>
  <si>
    <t>руб./Гкал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</si>
  <si>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</si>
  <si>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</si>
  <si>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</si>
  <si>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руб./Гкал в мес.</t>
  </si>
  <si>
    <t>Бюджетные потребители:</t>
  </si>
  <si>
    <t>Прочие потребители:</t>
  </si>
  <si>
    <t>2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</si>
  <si>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</si>
  <si>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</si>
  <si>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</si>
  <si>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</si>
  <si>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3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</si>
  <si>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</si>
  <si>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</si>
  <si>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4</t>
  </si>
  <si>
    <t>Утвержденный тариф на подключение создаваемых (реконструируемых) объектов недвижимости к системе теплоснабжения;</t>
  </si>
  <si>
    <t>руб./Гкал ч</t>
  </si>
  <si>
    <t>5</t>
  </si>
  <si>
    <t>Утвержденный тариф регулируемых организаций на подключение к системе теплоснабжения</t>
  </si>
  <si>
    <t>6</t>
  </si>
  <si>
    <t>Утвержденный тариф на передачу тепловой энергии (мощности)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</si>
  <si>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</si>
  <si>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</si>
  <si>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</si>
  <si>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х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</si>
  <si>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</si>
  <si>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</si>
  <si>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</si>
  <si>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</si>
  <si>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</si>
  <si>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</si>
  <si>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</si>
  <si>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</si>
  <si>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</si>
  <si>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</si>
  <si>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</si>
  <si>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</si>
  <si>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</si>
  <si>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</si>
  <si>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</si>
  <si>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</si>
  <si>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</si>
  <si>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</si>
  <si>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</si>
  <si>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</si>
  <si>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</si>
  <si>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</si>
  <si>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</si>
  <si>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</si>
  <si>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</si>
  <si>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</si>
  <si>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</si>
  <si>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</si>
  <si>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</si>
  <si>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</si>
  <si>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</si>
  <si>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</si>
  <si>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</si>
  <si>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</si>
  <si>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</si>
  <si>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</si>
  <si>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</si>
  <si>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</si>
  <si>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</si>
  <si>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</si>
  <si>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</si>
  <si>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</si>
  <si>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</si>
  <si>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</si>
  <si>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</si>
  <si>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</si>
  <si>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</si>
  <si>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</si>
  <si>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</si>
  <si>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</si>
  <si>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</si>
  <si>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</si>
  <si>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</si>
  <si>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</si>
  <si>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</si>
  <si>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</si>
  <si>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</si>
  <si>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</si>
  <si>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</si>
  <si>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</si>
  <si>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</si>
  <si>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</si>
  <si>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</si>
  <si>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</si>
  <si>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</si>
  <si>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</si>
  <si>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</si>
  <si>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</si>
  <si>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</si>
  <si>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</si>
  <si>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</si>
  <si>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</si>
  <si>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</si>
  <si>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</si>
  <si>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</si>
  <si>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</si>
  <si>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 (производство, передача и сбыт тепловой энергии)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</si>
  <si>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</si>
  <si>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</si>
  <si>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</si>
  <si>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</si>
  <si>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</si>
  <si>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</si>
  <si>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</si>
  <si>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</si>
  <si>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</si>
  <si>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Стоимость</t>
  </si>
  <si>
    <t>Объем</t>
  </si>
  <si>
    <t>Стоимость 1й единицы объема</t>
  </si>
  <si>
    <t>Способ приобретения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</si>
  <si>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</si>
  <si>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</si>
  <si>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</si>
  <si>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</si>
  <si>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</si>
  <si>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</si>
  <si>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</si>
  <si>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</si>
  <si>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</si>
  <si>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</si>
  <si>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</si>
  <si>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</si>
  <si>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</si>
  <si>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</si>
  <si>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</si>
  <si>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</si>
  <si>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</si>
  <si>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</si>
  <si>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</si>
  <si>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</si>
  <si>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</si>
  <si>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</si>
  <si>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</si>
  <si>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</si>
  <si>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</si>
  <si>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</si>
  <si>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</si>
  <si>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</si>
  <si>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</si>
  <si>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</si>
  <si>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</si>
  <si>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</si>
  <si>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</si>
  <si>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</si>
  <si>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</si>
  <si>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</si>
  <si>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изменение стоимости основных фондов, в том числе за счет ввода (вывода) их из эксплуатации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</si>
  <si>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</si>
  <si>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</si>
  <si>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</si>
  <si>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</si>
  <si>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</si>
  <si>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</si>
  <si>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</si>
  <si>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</si>
  <si>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</si>
  <si>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</si>
  <si>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</si>
  <si>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</si>
  <si>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</si>
  <si>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</si>
  <si>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</si>
  <si>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потери тепла через изоляцию труб(справочно)</t>
  </si>
  <si>
    <t>тыс.Гкал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</si>
  <si>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</si>
  <si>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</si>
  <si>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</si>
  <si>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</si>
  <si>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</si>
  <si>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</si>
  <si>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</si>
  <si>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</si>
  <si>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</si>
  <si>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</si>
  <si>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</si>
  <si>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</si>
  <si>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</si>
  <si>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</si>
  <si>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 м/Гкал</t>
  </si>
  <si>
    <t>Комментарии</t>
  </si>
  <si>
    <t>Наличие 2-ставочного тарифа</t>
  </si>
  <si>
    <t>Воронежская обл., г.Борисоглебск, ул.Матросовская, 111</t>
  </si>
  <si>
    <t>8 (47354) 6-65-30</t>
  </si>
  <si>
    <t>Лобанова Марина Ивановна</t>
  </si>
  <si>
    <t>Главный экономист</t>
  </si>
  <si>
    <t>8 (47354) 6-66-20</t>
  </si>
  <si>
    <t>ПЛАН</t>
  </si>
  <si>
    <t>нет</t>
  </si>
  <si>
    <t>Габба Валерия Георгиевна</t>
  </si>
  <si>
    <t>8 (47354) 6-66-52</t>
  </si>
  <si>
    <t>Управление по государственному регулированию тарифов Воронежской области</t>
  </si>
  <si>
    <t>Газ природный</t>
  </si>
  <si>
    <t>IV квартал</t>
  </si>
  <si>
    <t>производство (некомбинированная выработка)+передача+ сбыт</t>
  </si>
  <si>
    <t>производство, передача и сбыт</t>
  </si>
  <si>
    <t>покупка</t>
  </si>
  <si>
    <t>Еремин Леонид Валерьевич</t>
  </si>
  <si>
    <t>10.11.2011 №47/32</t>
  </si>
  <si>
    <t>Воронежский курьер от 22.11.2011г. №130</t>
  </si>
  <si>
    <t>ppkerame@vmail.ru</t>
  </si>
  <si>
    <t>12.12.2013г. №50/8</t>
  </si>
  <si>
    <t xml:space="preserve">Воронежский курьер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</si>
</sst>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#,##0.0"/>
  </numFmts>
  <fonts count="47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54" applyFont="1" applyFill="1" applyAlignment="1" applyProtection="1">
      <alignment vertical="center" wrapText="1"/>
      <protection/>
    </xf>
    <xf numFmtId="0" fontId="1" fillId="0" borderId="0" xfId="54" applyFont="1" applyFill="1" applyAlignment="1" applyProtection="1">
      <alignment horizontal="left" vertical="center" wrapText="1"/>
      <protection/>
    </xf>
    <xf numFmtId="0" fontId="3" fillId="33" borderId="0" xfId="55" applyFont="1" applyFill="1" applyBorder="1" applyAlignment="1" applyProtection="1">
      <alignment vertical="center" wrapText="1"/>
      <protection/>
    </xf>
    <xf numFmtId="0" fontId="3" fillId="33" borderId="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Fill="1" applyBorder="1" applyAlignment="1" applyProtection="1">
      <alignment horizontal="center" vertical="center" wrapText="1"/>
      <protection/>
    </xf>
    <xf numFmtId="14" fontId="1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vertical="center" wrapText="1"/>
      <protection/>
    </xf>
    <xf numFmtId="0" fontId="1" fillId="0" borderId="0" xfId="54" applyFont="1" applyFill="1" applyBorder="1" applyAlignment="1" applyProtection="1">
      <alignment vertical="center" wrapText="1"/>
      <protection/>
    </xf>
    <xf numFmtId="49" fontId="1" fillId="0" borderId="0" xfId="56" applyNumberFormat="1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Alignment="1" applyProtection="1">
      <alignment horizontal="center" vertical="center" wrapText="1"/>
      <protection/>
    </xf>
    <xf numFmtId="0" fontId="1" fillId="0" borderId="0" xfId="54" applyFont="1" applyFill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vertical="center" wrapText="1"/>
      <protection/>
    </xf>
    <xf numFmtId="0" fontId="3" fillId="0" borderId="11" xfId="54" applyFont="1" applyFill="1" applyBorder="1" applyAlignment="1" applyProtection="1">
      <alignment vertical="center" wrapText="1"/>
      <protection/>
    </xf>
    <xf numFmtId="0" fontId="3" fillId="0" borderId="11" xfId="55" applyFont="1" applyFill="1" applyBorder="1" applyAlignment="1" applyProtection="1">
      <alignment vertical="center" wrapText="1"/>
      <protection/>
    </xf>
    <xf numFmtId="0" fontId="3" fillId="0" borderId="12" xfId="54" applyFont="1" applyFill="1" applyBorder="1" applyAlignment="1" applyProtection="1">
      <alignment vertical="center" wrapText="1"/>
      <protection/>
    </xf>
    <xf numFmtId="0" fontId="3" fillId="0" borderId="13" xfId="55" applyFont="1" applyFill="1" applyBorder="1" applyAlignment="1" applyProtection="1">
      <alignment vertical="center" wrapText="1"/>
      <protection/>
    </xf>
    <xf numFmtId="0" fontId="3" fillId="0" borderId="0" xfId="55" applyFont="1" applyFill="1" applyBorder="1" applyAlignment="1" applyProtection="1">
      <alignment vertical="center" wrapText="1"/>
      <protection/>
    </xf>
    <xf numFmtId="0" fontId="3" fillId="0" borderId="14" xfId="54" applyFont="1" applyFill="1" applyBorder="1" applyAlignment="1" applyProtection="1">
      <alignment vertical="center" wrapText="1"/>
      <protection/>
    </xf>
    <xf numFmtId="0" fontId="1" fillId="0" borderId="13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49" fontId="3" fillId="0" borderId="15" xfId="56" applyNumberFormat="1" applyFont="1" applyFill="1" applyBorder="1" applyAlignment="1" applyProtection="1">
      <alignment horizontal="center" vertical="center" wrapText="1"/>
      <protection/>
    </xf>
    <xf numFmtId="0" fontId="3" fillId="0" borderId="16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5" applyFont="1" applyFill="1" applyBorder="1" applyAlignment="1" applyProtection="1">
      <alignment horizontal="center" vertical="center" wrapText="1"/>
      <protection/>
    </xf>
    <xf numFmtId="49" fontId="4" fillId="0" borderId="0" xfId="56" applyNumberFormat="1" applyFont="1" applyFill="1" applyBorder="1" applyAlignment="1" applyProtection="1">
      <alignment horizontal="center" vertical="center" wrapText="1"/>
      <protection/>
    </xf>
    <xf numFmtId="14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17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 vertical="center" wrapText="1"/>
      <protection/>
    </xf>
    <xf numFmtId="0" fontId="3" fillId="0" borderId="18" xfId="56" applyNumberFormat="1" applyFont="1" applyFill="1" applyBorder="1" applyAlignment="1" applyProtection="1">
      <alignment horizontal="center" vertical="center" wrapText="1"/>
      <protection/>
    </xf>
    <xf numFmtId="49" fontId="3" fillId="0" borderId="19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6" applyNumberFormat="1" applyFont="1" applyFill="1" applyBorder="1" applyAlignment="1" applyProtection="1">
      <alignment horizontal="center" vertical="center" wrapText="1"/>
      <protection/>
    </xf>
    <xf numFmtId="49" fontId="3" fillId="0" borderId="21" xfId="56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56" applyNumberFormat="1" applyFont="1" applyFill="1" applyBorder="1" applyAlignment="1" applyProtection="1">
      <alignment horizontal="center" vertical="center" wrapText="1"/>
      <protection/>
    </xf>
    <xf numFmtId="49" fontId="3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vertical="center" wrapText="1"/>
      <protection/>
    </xf>
    <xf numFmtId="49" fontId="3" fillId="0" borderId="22" xfId="56" applyNumberFormat="1" applyFont="1" applyFill="1" applyBorder="1" applyAlignment="1" applyProtection="1">
      <alignment horizontal="center" vertical="center" wrapText="1"/>
      <protection/>
    </xf>
    <xf numFmtId="0" fontId="3" fillId="0" borderId="23" xfId="55" applyFont="1" applyFill="1" applyBorder="1" applyAlignment="1" applyProtection="1">
      <alignment horizontal="center" vertical="center" wrapText="1"/>
      <protection/>
    </xf>
    <xf numFmtId="0" fontId="3" fillId="0" borderId="24" xfId="56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6" applyNumberFormat="1" applyFont="1" applyFill="1" applyAlignment="1" applyProtection="1">
      <alignment horizontal="center" vertical="center" wrapText="1"/>
      <protection/>
    </xf>
    <xf numFmtId="49" fontId="1" fillId="0" borderId="0" xfId="56" applyNumberFormat="1" applyFont="1" applyFill="1" applyAlignment="1" applyProtection="1">
      <alignment horizontal="center" vertical="center"/>
      <protection/>
    </xf>
    <xf numFmtId="0" fontId="3" fillId="0" borderId="25" xfId="55" applyFont="1" applyFill="1" applyBorder="1" applyAlignment="1" applyProtection="1">
      <alignment horizontal="center" vertical="center" wrapText="1"/>
      <protection/>
    </xf>
    <xf numFmtId="0" fontId="3" fillId="0" borderId="26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54" applyFont="1" applyFill="1" applyBorder="1" applyAlignment="1" applyProtection="1">
      <alignment horizontal="center" vertical="center" wrapText="1"/>
      <protection/>
    </xf>
    <xf numFmtId="49" fontId="3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55" applyFont="1" applyFill="1" applyBorder="1" applyAlignment="1" applyProtection="1">
      <alignment horizontal="center" vertical="center" wrapText="1"/>
      <protection/>
    </xf>
    <xf numFmtId="49" fontId="3" fillId="0" borderId="30" xfId="56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56" applyNumberFormat="1" applyFont="1" applyFill="1" applyBorder="1" applyAlignment="1" applyProtection="1">
      <alignment horizontal="center" vertical="center" wrapText="1"/>
      <protection/>
    </xf>
    <xf numFmtId="49" fontId="3" fillId="0" borderId="25" xfId="56" applyNumberFormat="1" applyFont="1" applyFill="1" applyBorder="1" applyAlignment="1" applyProtection="1">
      <alignment horizontal="center" vertical="center" wrapText="1"/>
      <protection/>
    </xf>
    <xf numFmtId="49" fontId="3" fillId="0" borderId="26" xfId="56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56" applyNumberFormat="1" applyFont="1" applyFill="1" applyBorder="1" applyAlignment="1" applyProtection="1">
      <alignment horizontal="center" vertical="center" wrapText="1"/>
      <protection/>
    </xf>
    <xf numFmtId="0" fontId="3" fillId="0" borderId="31" xfId="55" applyFont="1" applyFill="1" applyBorder="1" applyAlignment="1" applyProtection="1">
      <alignment vertical="center" wrapText="1"/>
      <protection/>
    </xf>
    <xf numFmtId="0" fontId="3" fillId="0" borderId="32" xfId="55" applyFont="1" applyFill="1" applyBorder="1" applyAlignment="1" applyProtection="1">
      <alignment vertical="center" wrapText="1"/>
      <protection/>
    </xf>
    <xf numFmtId="0" fontId="3" fillId="0" borderId="32" xfId="55" applyFont="1" applyFill="1" applyBorder="1" applyAlignment="1" applyProtection="1">
      <alignment horizontal="center" vertical="center" wrapText="1"/>
      <protection/>
    </xf>
    <xf numFmtId="0" fontId="3" fillId="0" borderId="33" xfId="54" applyFont="1" applyFill="1" applyBorder="1" applyAlignment="1" applyProtection="1">
      <alignment vertical="center" wrapText="1"/>
      <protection/>
    </xf>
    <xf numFmtId="0" fontId="4" fillId="0" borderId="11" xfId="55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7" fillId="34" borderId="0" xfId="42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33" borderId="13" xfId="0" applyFont="1" applyFill="1" applyBorder="1" applyAlignment="1" applyProtection="1">
      <alignment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right" vertical="top"/>
      <protection/>
    </xf>
    <xf numFmtId="0" fontId="3" fillId="34" borderId="13" xfId="0" applyFont="1" applyFill="1" applyBorder="1" applyAlignment="1" applyProtection="1">
      <alignment horizontal="right" vertical="top"/>
      <protection/>
    </xf>
    <xf numFmtId="49" fontId="4" fillId="33" borderId="34" xfId="53" applyNumberFormat="1" applyFont="1" applyFill="1" applyBorder="1" applyAlignment="1" applyProtection="1">
      <alignment horizontal="center" vertical="center" wrapText="1"/>
      <protection/>
    </xf>
    <xf numFmtId="0" fontId="4" fillId="33" borderId="35" xfId="53" applyFont="1" applyFill="1" applyBorder="1" applyAlignment="1" applyProtection="1">
      <alignment horizontal="center" vertical="center" wrapText="1"/>
      <protection/>
    </xf>
    <xf numFmtId="0" fontId="4" fillId="33" borderId="36" xfId="53" applyFont="1" applyFill="1" applyBorder="1" applyAlignment="1" applyProtection="1">
      <alignment horizontal="center" vertical="center" wrapText="1"/>
      <protection/>
    </xf>
    <xf numFmtId="0" fontId="4" fillId="33" borderId="37" xfId="53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49" fontId="11" fillId="33" borderId="15" xfId="53" applyNumberFormat="1" applyFont="1" applyFill="1" applyBorder="1" applyAlignment="1" applyProtection="1">
      <alignment horizontal="center" vertical="center" wrapText="1"/>
      <protection/>
    </xf>
    <xf numFmtId="0" fontId="11" fillId="33" borderId="38" xfId="53" applyFont="1" applyFill="1" applyBorder="1" applyAlignment="1" applyProtection="1">
      <alignment horizontal="center" vertical="center" wrapText="1"/>
      <protection/>
    </xf>
    <xf numFmtId="0" fontId="11" fillId="33" borderId="16" xfId="53" applyFont="1" applyFill="1" applyBorder="1" applyAlignment="1" applyProtection="1">
      <alignment horizontal="center" vertical="center" wrapText="1"/>
      <protection/>
    </xf>
    <xf numFmtId="49" fontId="4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39" xfId="53" applyFont="1" applyFill="1" applyBorder="1" applyAlignment="1" applyProtection="1">
      <alignment vertical="center" wrapText="1"/>
      <protection/>
    </xf>
    <xf numFmtId="0" fontId="3" fillId="0" borderId="39" xfId="53" applyFont="1" applyFill="1" applyBorder="1" applyAlignment="1" applyProtection="1">
      <alignment horizontal="center" vertical="center" wrapText="1"/>
      <protection/>
    </xf>
    <xf numFmtId="49" fontId="3" fillId="0" borderId="22" xfId="53" applyNumberFormat="1" applyFont="1" applyBorder="1" applyAlignment="1" applyProtection="1">
      <alignment horizontal="center" vertical="center" wrapText="1"/>
      <protection/>
    </xf>
    <xf numFmtId="0" fontId="4" fillId="0" borderId="33" xfId="53" applyFont="1" applyFill="1" applyBorder="1" applyAlignment="1" applyProtection="1">
      <alignment horizontal="left" vertical="center" wrapText="1" indent="1"/>
      <protection/>
    </xf>
    <xf numFmtId="0" fontId="3" fillId="0" borderId="33" xfId="53" applyFont="1" applyFill="1" applyBorder="1" applyAlignment="1" applyProtection="1">
      <alignment horizontal="center" vertical="center" wrapText="1"/>
      <protection/>
    </xf>
    <xf numFmtId="180" fontId="3" fillId="0" borderId="25" xfId="53" applyNumberFormat="1" applyFont="1" applyFill="1" applyBorder="1" applyAlignment="1" applyProtection="1">
      <alignment vertical="center" wrapText="1"/>
      <protection/>
    </xf>
    <xf numFmtId="14" fontId="3" fillId="0" borderId="25" xfId="53" applyNumberFormat="1" applyFont="1" applyFill="1" applyBorder="1" applyAlignment="1" applyProtection="1">
      <alignment vertical="center" wrapText="1"/>
      <protection/>
    </xf>
    <xf numFmtId="49" fontId="3" fillId="0" borderId="25" xfId="53" applyNumberFormat="1" applyFont="1" applyFill="1" applyBorder="1" applyAlignment="1" applyProtection="1">
      <alignment vertical="center" wrapText="1"/>
      <protection/>
    </xf>
    <xf numFmtId="49" fontId="3" fillId="0" borderId="26" xfId="53" applyNumberFormat="1" applyFont="1" applyFill="1" applyBorder="1" applyAlignment="1" applyProtection="1">
      <alignment vertical="center" wrapText="1"/>
      <protection/>
    </xf>
    <xf numFmtId="0" fontId="3" fillId="0" borderId="33" xfId="53" applyFont="1" applyBorder="1" applyAlignment="1" applyProtection="1">
      <alignment horizontal="left" vertical="center" wrapText="1" indent="2"/>
      <protection/>
    </xf>
    <xf numFmtId="0" fontId="3" fillId="0" borderId="33" xfId="53" applyFont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vertical="center" wrapText="1" shrinkToFit="1" readingOrder="1"/>
      <protection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33" xfId="53" applyFont="1" applyFill="1" applyBorder="1" applyAlignment="1" applyProtection="1">
      <alignment horizontal="left" vertical="center" wrapText="1" indent="2"/>
      <protection/>
    </xf>
    <xf numFmtId="0" fontId="3" fillId="0" borderId="33" xfId="53" applyFont="1" applyBorder="1" applyAlignment="1" applyProtection="1">
      <alignment horizontal="left" vertical="center" wrapText="1" indent="3"/>
      <protection/>
    </xf>
    <xf numFmtId="49" fontId="4" fillId="0" borderId="22" xfId="53" applyNumberFormat="1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vertical="center" wrapText="1"/>
      <protection/>
    </xf>
    <xf numFmtId="0" fontId="3" fillId="0" borderId="33" xfId="53" applyFont="1" applyBorder="1" applyAlignment="1" applyProtection="1">
      <alignment horizontal="left" vertical="center" wrapText="1" indent="1"/>
      <protection/>
    </xf>
    <xf numFmtId="49" fontId="4" fillId="0" borderId="40" xfId="53" applyNumberFormat="1" applyFont="1" applyBorder="1" applyAlignment="1" applyProtection="1">
      <alignment horizontal="center" vertical="center" wrapText="1"/>
      <protection/>
    </xf>
    <xf numFmtId="0" fontId="4" fillId="0" borderId="25" xfId="53" applyFont="1" applyBorder="1" applyAlignment="1" applyProtection="1">
      <alignment vertical="center" wrapText="1"/>
      <protection/>
    </xf>
    <xf numFmtId="0" fontId="3" fillId="0" borderId="29" xfId="53" applyFont="1" applyBorder="1" applyAlignment="1" applyProtection="1">
      <alignment horizontal="center" vertical="center" wrapText="1"/>
      <protection/>
    </xf>
    <xf numFmtId="49" fontId="4" fillId="0" borderId="41" xfId="53" applyNumberFormat="1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vertical="center" wrapText="1"/>
      <protection/>
    </xf>
    <xf numFmtId="0" fontId="3" fillId="0" borderId="43" xfId="53" applyFont="1" applyBorder="1" applyAlignment="1" applyProtection="1">
      <alignment horizontal="center" vertical="center" wrapText="1"/>
      <protection/>
    </xf>
    <xf numFmtId="0" fontId="3" fillId="34" borderId="31" xfId="0" applyFont="1" applyFill="1" applyBorder="1" applyAlignment="1" applyProtection="1">
      <alignment/>
      <protection/>
    </xf>
    <xf numFmtId="0" fontId="3" fillId="34" borderId="32" xfId="0" applyFont="1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/>
      <protection/>
    </xf>
    <xf numFmtId="180" fontId="3" fillId="0" borderId="25" xfId="53" applyNumberFormat="1" applyFont="1" applyFill="1" applyBorder="1" applyAlignment="1" applyProtection="1">
      <alignment vertical="center" wrapText="1"/>
      <protection locked="0"/>
    </xf>
    <xf numFmtId="14" fontId="3" fillId="0" borderId="25" xfId="53" applyNumberFormat="1" applyFont="1" applyFill="1" applyBorder="1" applyAlignment="1" applyProtection="1">
      <alignment vertical="center" wrapText="1"/>
      <protection locked="0"/>
    </xf>
    <xf numFmtId="49" fontId="3" fillId="0" borderId="25" xfId="53" applyNumberFormat="1" applyFont="1" applyFill="1" applyBorder="1" applyAlignment="1" applyProtection="1">
      <alignment vertical="center" wrapText="1" shrinkToFit="1" readingOrder="1"/>
      <protection locked="0"/>
    </xf>
    <xf numFmtId="49" fontId="3" fillId="0" borderId="25" xfId="53" applyNumberFormat="1" applyFont="1" applyFill="1" applyBorder="1" applyAlignment="1" applyProtection="1">
      <alignment vertical="center" wrapText="1"/>
      <protection locked="0"/>
    </xf>
    <xf numFmtId="49" fontId="3" fillId="0" borderId="26" xfId="53" applyNumberFormat="1" applyFont="1" applyFill="1" applyBorder="1" applyAlignment="1" applyProtection="1">
      <alignment vertical="center" wrapText="1"/>
      <protection locked="0"/>
    </xf>
    <xf numFmtId="180" fontId="3" fillId="0" borderId="44" xfId="53" applyNumberFormat="1" applyFont="1" applyFill="1" applyBorder="1" applyAlignment="1" applyProtection="1">
      <alignment vertical="center" wrapText="1"/>
      <protection locked="0"/>
    </xf>
    <xf numFmtId="14" fontId="3" fillId="0" borderId="44" xfId="53" applyNumberFormat="1" applyFont="1" applyFill="1" applyBorder="1" applyAlignment="1" applyProtection="1">
      <alignment vertical="center" wrapText="1"/>
      <protection locked="0"/>
    </xf>
    <xf numFmtId="49" fontId="3" fillId="0" borderId="44" xfId="53" applyNumberFormat="1" applyFont="1" applyFill="1" applyBorder="1" applyAlignment="1" applyProtection="1">
      <alignment vertical="center" wrapText="1" shrinkToFit="1" readingOrder="1"/>
      <protection locked="0"/>
    </xf>
    <xf numFmtId="49" fontId="3" fillId="0" borderId="44" xfId="53" applyNumberFormat="1" applyFont="1" applyFill="1" applyBorder="1" applyAlignment="1" applyProtection="1">
      <alignment vertical="center" wrapText="1"/>
      <protection locked="0"/>
    </xf>
    <xf numFmtId="49" fontId="3" fillId="0" borderId="45" xfId="53" applyNumberFormat="1" applyFont="1" applyFill="1" applyBorder="1" applyAlignment="1" applyProtection="1">
      <alignment vertical="center" wrapText="1"/>
      <protection locked="0"/>
    </xf>
    <xf numFmtId="180" fontId="3" fillId="0" borderId="27" xfId="53" applyNumberFormat="1" applyFont="1" applyFill="1" applyBorder="1" applyAlignment="1" applyProtection="1">
      <alignment vertical="center" wrapText="1"/>
      <protection locked="0"/>
    </xf>
    <xf numFmtId="14" fontId="3" fillId="0" borderId="27" xfId="53" applyNumberFormat="1" applyFont="1" applyFill="1" applyBorder="1" applyAlignment="1" applyProtection="1">
      <alignment vertical="center" wrapText="1"/>
      <protection locked="0"/>
    </xf>
    <xf numFmtId="49" fontId="3" fillId="0" borderId="27" xfId="53" applyNumberFormat="1" applyFont="1" applyFill="1" applyBorder="1" applyAlignment="1" applyProtection="1">
      <alignment vertical="center" wrapText="1" shrinkToFit="1" readingOrder="1"/>
      <protection locked="0"/>
    </xf>
    <xf numFmtId="49" fontId="3" fillId="0" borderId="27" xfId="53" applyNumberFormat="1" applyFont="1" applyFill="1" applyBorder="1" applyAlignment="1" applyProtection="1">
      <alignment vertical="center" wrapText="1"/>
      <protection locked="0"/>
    </xf>
    <xf numFmtId="49" fontId="3" fillId="0" borderId="21" xfId="53" applyNumberFormat="1" applyFont="1" applyFill="1" applyBorder="1" applyAlignment="1" applyProtection="1">
      <alignment vertical="center" wrapText="1"/>
      <protection locked="0"/>
    </xf>
    <xf numFmtId="0" fontId="7" fillId="0" borderId="0" xfId="42" applyFont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1" fillId="33" borderId="41" xfId="0" applyFont="1" applyFill="1" applyBorder="1" applyAlignment="1" applyProtection="1">
      <alignment horizontal="center" vertical="center" wrapText="1"/>
      <protection/>
    </xf>
    <xf numFmtId="0" fontId="11" fillId="33" borderId="42" xfId="0" applyFont="1" applyFill="1" applyBorder="1" applyAlignment="1" applyProtection="1">
      <alignment horizontal="center" vertical="center" wrapText="1"/>
      <protection/>
    </xf>
    <xf numFmtId="0" fontId="11" fillId="33" borderId="4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right" vertical="top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vertical="center" wrapText="1"/>
      <protection/>
    </xf>
    <xf numFmtId="0" fontId="3" fillId="33" borderId="31" xfId="0" applyFont="1" applyFill="1" applyBorder="1" applyAlignment="1" applyProtection="1">
      <alignment horizontal="right" vertical="top"/>
      <protection/>
    </xf>
    <xf numFmtId="0" fontId="3" fillId="33" borderId="32" xfId="0" applyFont="1" applyFill="1" applyBorder="1" applyAlignment="1" applyProtection="1">
      <alignment horizontal="right" vertical="top"/>
      <protection/>
    </xf>
    <xf numFmtId="0" fontId="3" fillId="33" borderId="32" xfId="0" applyFont="1" applyFill="1" applyBorder="1" applyAlignment="1" applyProtection="1">
      <alignment wrapText="1"/>
      <protection/>
    </xf>
    <xf numFmtId="0" fontId="3" fillId="33" borderId="32" xfId="0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3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7" fillId="0" borderId="0" xfId="42" applyFont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3" borderId="38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5" xfId="0" applyFont="1" applyFill="1" applyBorder="1" applyAlignment="1" applyProtection="1">
      <alignment horizontal="left" vertical="center" wrapText="1" indent="2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2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49" fontId="3" fillId="33" borderId="47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left" vertical="center" wrapText="1" indent="1"/>
      <protection/>
    </xf>
    <xf numFmtId="0" fontId="3" fillId="0" borderId="44" xfId="0" applyFont="1" applyFill="1" applyBorder="1" applyAlignment="1" applyProtection="1">
      <alignment horizontal="left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49" fontId="3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2" fontId="3" fillId="0" borderId="48" xfId="0" applyNumberFormat="1" applyFont="1" applyFill="1" applyBorder="1" applyAlignment="1" applyProtection="1">
      <alignment horizontal="center" vertical="center"/>
      <protection locked="0"/>
    </xf>
    <xf numFmtId="49" fontId="4" fillId="0" borderId="48" xfId="0" applyNumberFormat="1" applyFont="1" applyFill="1" applyBorder="1" applyAlignment="1" applyProtection="1">
      <alignment horizontal="center" vertical="center"/>
      <protection locked="0"/>
    </xf>
    <xf numFmtId="4" fontId="3" fillId="0" borderId="48" xfId="0" applyNumberFormat="1" applyFont="1" applyFill="1" applyBorder="1" applyAlignment="1" applyProtection="1">
      <alignment horizontal="center" vertical="center"/>
      <protection/>
    </xf>
    <xf numFmtId="4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left" vertical="center" wrapText="1" indent="1"/>
      <protection/>
    </xf>
    <xf numFmtId="0" fontId="3" fillId="0" borderId="44" xfId="0" applyFont="1" applyFill="1" applyBorder="1" applyAlignment="1" applyProtection="1">
      <alignment horizontal="left" vertical="center" wrapText="1" indent="1"/>
      <protection locked="0"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vertical="center" wrapText="1"/>
      <protection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33" borderId="0" xfId="42" applyFont="1" applyFill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4" xfId="55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4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4" fontId="3" fillId="0" borderId="25" xfId="0" applyNumberFormat="1" applyFont="1" applyFill="1" applyBorder="1" applyAlignment="1" applyProtection="1">
      <alignment horizontal="center" vertical="center"/>
      <protection locked="0"/>
    </xf>
    <xf numFmtId="4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6" xfId="54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33" borderId="50" xfId="54" applyFont="1" applyFill="1" applyBorder="1" applyAlignment="1" applyProtection="1">
      <alignment horizontal="center" vertical="center" wrapText="1"/>
      <protection/>
    </xf>
    <xf numFmtId="0" fontId="4" fillId="0" borderId="51" xfId="54" applyFont="1" applyFill="1" applyBorder="1" applyAlignment="1" applyProtection="1">
      <alignment horizontal="center" vertical="center" wrapText="1"/>
      <protection locked="0"/>
    </xf>
    <xf numFmtId="180" fontId="3" fillId="0" borderId="25" xfId="53" applyNumberFormat="1" applyFont="1" applyFill="1" applyBorder="1" applyAlignment="1" applyProtection="1">
      <alignment horizontal="center" vertical="center" wrapText="1"/>
      <protection/>
    </xf>
    <xf numFmtId="14" fontId="3" fillId="0" borderId="25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14" fontId="3" fillId="0" borderId="23" xfId="53" applyNumberFormat="1" applyFont="1" applyFill="1" applyBorder="1" applyAlignment="1" applyProtection="1">
      <alignment horizontal="center" vertical="center" wrapText="1"/>
      <protection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49" fontId="3" fillId="0" borderId="23" xfId="53" applyNumberFormat="1" applyFont="1" applyFill="1" applyBorder="1" applyAlignment="1" applyProtection="1">
      <alignment vertical="center" wrapText="1"/>
      <protection/>
    </xf>
    <xf numFmtId="49" fontId="3" fillId="0" borderId="24" xfId="53" applyNumberFormat="1" applyFont="1" applyFill="1" applyBorder="1" applyAlignment="1" applyProtection="1">
      <alignment vertical="center" wrapText="1"/>
      <protection/>
    </xf>
    <xf numFmtId="49" fontId="8" fillId="0" borderId="21" xfId="42" applyNumberFormat="1" applyFill="1" applyBorder="1" applyAlignment="1" applyProtection="1">
      <alignment horizontal="center" vertical="center" wrapText="1"/>
      <protection locked="0"/>
    </xf>
    <xf numFmtId="181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35" borderId="48" xfId="55" applyFont="1" applyFill="1" applyBorder="1" applyAlignment="1" applyProtection="1">
      <alignment horizontal="center" vertical="center" wrapText="1"/>
      <protection/>
    </xf>
    <xf numFmtId="0" fontId="4" fillId="35" borderId="52" xfId="55" applyFont="1" applyFill="1" applyBorder="1" applyAlignment="1" applyProtection="1">
      <alignment horizontal="center" vertical="center" wrapText="1"/>
      <protection/>
    </xf>
    <xf numFmtId="0" fontId="4" fillId="35" borderId="29" xfId="55" applyFont="1" applyFill="1" applyBorder="1" applyAlignment="1" applyProtection="1">
      <alignment horizontal="center" vertical="center" wrapText="1"/>
      <protection/>
    </xf>
    <xf numFmtId="0" fontId="4" fillId="0" borderId="18" xfId="55" applyFont="1" applyFill="1" applyBorder="1" applyAlignment="1" applyProtection="1">
      <alignment horizontal="center" vertical="center" wrapText="1"/>
      <protection/>
    </xf>
    <xf numFmtId="0" fontId="4" fillId="0" borderId="19" xfId="55" applyFont="1" applyFill="1" applyBorder="1" applyAlignment="1" applyProtection="1">
      <alignment horizontal="center" vertical="center" wrapText="1"/>
      <protection/>
    </xf>
    <xf numFmtId="0" fontId="4" fillId="0" borderId="20" xfId="55" applyFont="1" applyFill="1" applyBorder="1" applyAlignment="1" applyProtection="1">
      <alignment horizontal="center" vertical="center" wrapText="1"/>
      <protection/>
    </xf>
    <xf numFmtId="0" fontId="4" fillId="0" borderId="21" xfId="55" applyFont="1" applyFill="1" applyBorder="1" applyAlignment="1" applyProtection="1">
      <alignment horizontal="center" vertical="center" wrapText="1"/>
      <protection/>
    </xf>
    <xf numFmtId="0" fontId="3" fillId="0" borderId="53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54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53" xfId="56" applyNumberFormat="1" applyFont="1" applyFill="1" applyBorder="1" applyAlignment="1" applyProtection="1">
      <alignment horizontal="center" vertical="center" wrapText="1"/>
      <protection/>
    </xf>
    <xf numFmtId="0" fontId="3" fillId="0" borderId="54" xfId="56" applyNumberFormat="1" applyFont="1" applyFill="1" applyBorder="1" applyAlignment="1" applyProtection="1">
      <alignment horizontal="center" vertical="center" wrapText="1"/>
      <protection/>
    </xf>
    <xf numFmtId="0" fontId="3" fillId="0" borderId="55" xfId="55" applyFont="1" applyFill="1" applyBorder="1" applyAlignment="1" applyProtection="1">
      <alignment horizontal="center" vertical="center" wrapText="1"/>
      <protection locked="0"/>
    </xf>
    <xf numFmtId="0" fontId="3" fillId="0" borderId="19" xfId="55" applyFont="1" applyFill="1" applyBorder="1" applyAlignment="1" applyProtection="1">
      <alignment horizontal="center" vertical="center" wrapText="1"/>
      <protection locked="0"/>
    </xf>
    <xf numFmtId="0" fontId="4" fillId="0" borderId="27" xfId="54" applyFont="1" applyFill="1" applyBorder="1" applyAlignment="1" applyProtection="1">
      <alignment horizontal="center" vertical="center" wrapText="1"/>
      <protection locked="0"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0" fontId="3" fillId="0" borderId="40" xfId="55" applyFont="1" applyFill="1" applyBorder="1" applyAlignment="1" applyProtection="1">
      <alignment horizontal="center" vertical="center" wrapText="1"/>
      <protection/>
    </xf>
    <xf numFmtId="49" fontId="3" fillId="0" borderId="40" xfId="56" applyNumberFormat="1" applyFont="1" applyFill="1" applyBorder="1" applyAlignment="1" applyProtection="1">
      <alignment horizontal="center" vertical="center" wrapText="1"/>
      <protection/>
    </xf>
    <xf numFmtId="49" fontId="3" fillId="0" borderId="20" xfId="56" applyNumberFormat="1" applyFont="1" applyFill="1" applyBorder="1" applyAlignment="1" applyProtection="1">
      <alignment horizontal="center" vertical="center" wrapText="1"/>
      <protection/>
    </xf>
    <xf numFmtId="0" fontId="3" fillId="0" borderId="20" xfId="55" applyFont="1" applyFill="1" applyBorder="1" applyAlignment="1" applyProtection="1">
      <alignment horizontal="center" vertical="center" wrapText="1"/>
      <protection/>
    </xf>
    <xf numFmtId="0" fontId="3" fillId="0" borderId="56" xfId="55" applyFont="1" applyFill="1" applyBorder="1" applyAlignment="1" applyProtection="1">
      <alignment horizontal="center" vertical="center" wrapText="1"/>
      <protection/>
    </xf>
    <xf numFmtId="0" fontId="3" fillId="0" borderId="39" xfId="55" applyFont="1" applyFill="1" applyBorder="1" applyAlignment="1" applyProtection="1">
      <alignment horizontal="center" vertical="center" wrapText="1"/>
      <protection/>
    </xf>
    <xf numFmtId="0" fontId="3" fillId="0" borderId="57" xfId="55" applyFont="1" applyFill="1" applyBorder="1" applyAlignment="1" applyProtection="1">
      <alignment horizontal="center" vertical="center" wrapText="1"/>
      <protection/>
    </xf>
    <xf numFmtId="0" fontId="3" fillId="0" borderId="29" xfId="55" applyFont="1" applyFill="1" applyBorder="1" applyAlignment="1" applyProtection="1">
      <alignment horizontal="center" vertical="center" wrapText="1"/>
      <protection/>
    </xf>
    <xf numFmtId="0" fontId="4" fillId="35" borderId="48" xfId="0" applyFont="1" applyFill="1" applyBorder="1" applyAlignment="1" applyProtection="1">
      <alignment horizontal="center" vertical="center" wrapText="1"/>
      <protection/>
    </xf>
    <xf numFmtId="0" fontId="4" fillId="35" borderId="52" xfId="0" applyFont="1" applyFill="1" applyBorder="1" applyAlignment="1" applyProtection="1">
      <alignment horizontal="center" vertical="center" wrapText="1"/>
      <protection/>
    </xf>
    <xf numFmtId="0" fontId="4" fillId="35" borderId="29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0" fontId="11" fillId="33" borderId="38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left" vertical="center" wrapText="1"/>
      <protection/>
    </xf>
    <xf numFmtId="0" fontId="3" fillId="0" borderId="48" xfId="0" applyFont="1" applyFill="1" applyBorder="1" applyAlignment="1" applyProtection="1">
      <alignment horizontal="left" vertical="center" wrapText="1"/>
      <protection/>
    </xf>
    <xf numFmtId="0" fontId="3" fillId="0" borderId="29" xfId="0" applyFont="1" applyFill="1" applyBorder="1" applyAlignment="1" applyProtection="1">
      <alignment horizontal="left" vertical="center" wrapText="1"/>
      <protection/>
    </xf>
    <xf numFmtId="0" fontId="3" fillId="0" borderId="48" xfId="0" applyFont="1" applyFill="1" applyBorder="1" applyAlignment="1" applyProtection="1">
      <alignment horizontal="left" vertical="center" wrapText="1" indent="1"/>
      <protection/>
    </xf>
    <xf numFmtId="0" fontId="3" fillId="0" borderId="29" xfId="0" applyFont="1" applyFill="1" applyBorder="1" applyAlignment="1" applyProtection="1">
      <alignment horizontal="left" vertical="center" wrapText="1" indent="1"/>
      <protection/>
    </xf>
    <xf numFmtId="0" fontId="3" fillId="0" borderId="25" xfId="0" applyFont="1" applyFill="1" applyBorder="1" applyAlignment="1" applyProtection="1">
      <alignment horizontal="left" vertical="center" wrapText="1" indent="1"/>
      <protection/>
    </xf>
    <xf numFmtId="0" fontId="3" fillId="0" borderId="48" xfId="0" applyFont="1" applyFill="1" applyBorder="1" applyAlignment="1" applyProtection="1">
      <alignment horizontal="left" vertical="center" wrapText="1" indent="2"/>
      <protection/>
    </xf>
    <xf numFmtId="0" fontId="3" fillId="0" borderId="29" xfId="0" applyFont="1" applyFill="1" applyBorder="1" applyAlignment="1" applyProtection="1">
      <alignment horizontal="left" vertical="center" wrapText="1" indent="2"/>
      <protection/>
    </xf>
    <xf numFmtId="49" fontId="3" fillId="33" borderId="47" xfId="0" applyNumberFormat="1" applyFont="1" applyFill="1" applyBorder="1" applyAlignment="1" applyProtection="1">
      <alignment horizontal="center" vertical="center"/>
      <protection/>
    </xf>
    <xf numFmtId="49" fontId="3" fillId="33" borderId="59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left" vertical="center" wrapText="1" indent="2"/>
      <protection locked="0"/>
    </xf>
    <xf numFmtId="0" fontId="0" fillId="0" borderId="60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3" fillId="0" borderId="61" xfId="0" applyFont="1" applyFill="1" applyBorder="1" applyAlignment="1" applyProtection="1">
      <alignment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IL1.ELECTR" xfId="54"/>
    <cellStyle name="Обычный_ЖКУ_проект3" xfId="55"/>
    <cellStyle name="Обычный_форма 1 водопровод для орг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_kerami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2">
        <row r="2">
          <cell r="D2" t="str">
            <v>Аннинский муниципальный район</v>
          </cell>
        </row>
        <row r="3">
          <cell r="D3" t="str">
            <v>Бобровский муниципальный район</v>
          </cell>
        </row>
        <row r="4">
          <cell r="D4" t="str">
            <v>Богучарский муниципальный район</v>
          </cell>
        </row>
        <row r="5">
          <cell r="D5" t="str">
            <v>Борисоглебский городской округ</v>
          </cell>
        </row>
        <row r="6">
          <cell r="D6" t="str">
            <v>Бутурлиновский муниципальный район</v>
          </cell>
        </row>
        <row r="7">
          <cell r="D7" t="str">
            <v>Верхнемамонский муниципальный район</v>
          </cell>
        </row>
        <row r="8">
          <cell r="D8" t="str">
            <v>Верхнехавский муниципальный район</v>
          </cell>
        </row>
        <row r="9">
          <cell r="D9" t="str">
            <v>Воробьевский муниципальный район</v>
          </cell>
        </row>
        <row r="10">
          <cell r="D10" t="str">
            <v>Городские округа Воронежской области</v>
          </cell>
        </row>
        <row r="11">
          <cell r="D11" t="str">
            <v>Городской округ город Воронеж</v>
          </cell>
        </row>
        <row r="12">
          <cell r="D12" t="str">
            <v>Грибановский муниципальный район</v>
          </cell>
        </row>
        <row r="13">
          <cell r="D13" t="str">
            <v>Калачеевский муниципальный район</v>
          </cell>
        </row>
        <row r="14">
          <cell r="D14" t="str">
            <v>Каменский муниципальный район</v>
          </cell>
        </row>
        <row r="15">
          <cell r="D15" t="str">
            <v>Кантемировский муниципальный район</v>
          </cell>
        </row>
        <row r="16">
          <cell r="D16" t="str">
            <v>Каширский муниципальный район</v>
          </cell>
        </row>
        <row r="17">
          <cell r="D17" t="str">
            <v>Лискинский муниципальный район</v>
          </cell>
        </row>
        <row r="18">
          <cell r="D18" t="str">
            <v>Нижнедевицкий муниципальный район</v>
          </cell>
        </row>
        <row r="19">
          <cell r="D19" t="str">
            <v>Новоусманский муниципальный район</v>
          </cell>
        </row>
        <row r="20">
          <cell r="D20" t="str">
            <v>Новохоперский муниципальный район</v>
          </cell>
        </row>
        <row r="21">
          <cell r="D21" t="str">
            <v>Ольховатский муниципальный район</v>
          </cell>
        </row>
        <row r="22">
          <cell r="D22" t="str">
            <v>Острогожский муниципальный район</v>
          </cell>
        </row>
        <row r="23">
          <cell r="D23" t="str">
            <v>Павловский муниципальный район</v>
          </cell>
        </row>
        <row r="24">
          <cell r="D24" t="str">
            <v>Панинский муниципальный район</v>
          </cell>
        </row>
        <row r="25">
          <cell r="D25" t="str">
            <v>Петропавловский муниципальный район</v>
          </cell>
        </row>
        <row r="26">
          <cell r="D26" t="str">
            <v>Поворинский муниципальный район</v>
          </cell>
        </row>
        <row r="27">
          <cell r="D27" t="str">
            <v>Подгоренский муниципальный район</v>
          </cell>
        </row>
        <row r="28">
          <cell r="D28" t="str">
            <v>Рамонский муниципальный район</v>
          </cell>
        </row>
        <row r="29">
          <cell r="D29" t="str">
            <v>Репьевский муниципальный район</v>
          </cell>
        </row>
        <row r="30">
          <cell r="D30" t="str">
            <v>Россошанский муниципальный район</v>
          </cell>
        </row>
        <row r="31">
          <cell r="D31" t="str">
            <v>Семилукский муниципальный район</v>
          </cell>
        </row>
        <row r="32">
          <cell r="D32" t="str">
            <v>Таловский муниципальный район</v>
          </cell>
        </row>
        <row r="33">
          <cell r="D33" t="str">
            <v>Терновский муниципальный район</v>
          </cell>
        </row>
        <row r="34">
          <cell r="D34" t="str">
            <v>Хохольский муниципальный район</v>
          </cell>
        </row>
        <row r="35">
          <cell r="D35" t="str">
            <v>Эртильский муниципальный район</v>
          </cell>
        </row>
        <row r="116">
          <cell r="B116" t="str">
            <v>Городские округа Воронежской области</v>
          </cell>
        </row>
        <row r="117">
          <cell r="B117" t="str">
            <v>Городской округ город Нововоронеж</v>
          </cell>
        </row>
        <row r="118">
          <cell r="B118" t="str">
            <v>город Воронеж</v>
          </cell>
        </row>
      </sheetData>
      <sheetData sheetId="13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kerame@v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D31">
      <selection activeCell="F10" sqref="F10"/>
    </sheetView>
  </sheetViews>
  <sheetFormatPr defaultColWidth="9.140625" defaultRowHeight="12.75"/>
  <cols>
    <col min="1" max="1" width="17.57421875" style="1" hidden="1" customWidth="1"/>
    <col min="2" max="2" width="17.57421875" style="2" hidden="1" customWidth="1"/>
    <col min="3" max="3" width="2.7109375" style="1" hidden="1" customWidth="1"/>
    <col min="4" max="4" width="2.7109375" style="7" customWidth="1"/>
    <col min="5" max="5" width="35.7109375" style="7" customWidth="1"/>
    <col min="6" max="6" width="21.57421875" style="7" customWidth="1"/>
    <col min="7" max="7" width="40.7109375" style="10" customWidth="1"/>
    <col min="8" max="8" width="23.57421875" style="7" customWidth="1"/>
    <col min="9" max="9" width="2.7109375" style="7" customWidth="1"/>
    <col min="10" max="16384" width="9.140625" style="7" customWidth="1"/>
  </cols>
  <sheetData>
    <row r="1" spans="1:7" s="1" customFormat="1" ht="35.25" customHeight="1" hidden="1">
      <c r="A1" s="1" t="str">
        <f>region_name</f>
        <v>Воронежская область</v>
      </c>
      <c r="B1" s="2">
        <f>IF(god="","Не определено",god)</f>
        <v>2014</v>
      </c>
      <c r="C1" s="1" t="str">
        <f>org&amp;"_INN:"&amp;inn&amp;"_KPP:"&amp;kpp</f>
        <v>ОАО "Керамик" г. Борисоглебск_INN:3604001852_KPP:360401001</v>
      </c>
      <c r="G1" s="11"/>
    </row>
    <row r="2" spans="1:7" s="1" customFormat="1" ht="11.25" customHeight="1">
      <c r="A2" s="1" t="str">
        <f>IF(org="","Не определено",org)</f>
        <v>ОАО "Керамик" г. Борисоглебск</v>
      </c>
      <c r="B2" s="2" t="str">
        <f>IF(inn="","Не определено",inn)</f>
        <v>3604001852</v>
      </c>
      <c r="G2" s="11"/>
    </row>
    <row r="3" spans="1:8" ht="12.75" customHeight="1">
      <c r="A3" s="1" t="str">
        <f>IF(mo="","Не определено",mo)</f>
        <v>Борисоглебский городской округ</v>
      </c>
      <c r="B3" s="2" t="str">
        <f>IF(oktmo="","Не определено",oktmo)</f>
        <v>20710000</v>
      </c>
      <c r="D3" s="12"/>
      <c r="E3" s="13"/>
      <c r="F3" s="14"/>
      <c r="G3" s="59"/>
      <c r="H3" s="15"/>
    </row>
    <row r="4" spans="1:8" ht="30" customHeight="1">
      <c r="A4" s="1" t="str">
        <f>IF(fil="","Не определено",fil)</f>
        <v>Не определено</v>
      </c>
      <c r="B4" s="2" t="str">
        <f>IF(kpp="","Не определено",kpp)</f>
        <v>360401001</v>
      </c>
      <c r="D4" s="16"/>
      <c r="E4" s="228" t="s">
        <v>1</v>
      </c>
      <c r="F4" s="229"/>
      <c r="G4" s="230"/>
      <c r="H4" s="18"/>
    </row>
    <row r="5" spans="4:8" ht="12" thickBot="1">
      <c r="D5" s="16"/>
      <c r="E5" s="3"/>
      <c r="F5" s="3"/>
      <c r="G5" s="4"/>
      <c r="H5" s="18"/>
    </row>
    <row r="6" spans="4:8" ht="16.5" customHeight="1">
      <c r="D6" s="16"/>
      <c r="E6" s="231" t="s">
        <v>2</v>
      </c>
      <c r="F6" s="232"/>
      <c r="G6" s="5"/>
      <c r="H6" s="18"/>
    </row>
    <row r="7" spans="1:8" ht="24.75" customHeight="1" thickBot="1">
      <c r="A7" s="6"/>
      <c r="D7" s="16"/>
      <c r="E7" s="233" t="s">
        <v>0</v>
      </c>
      <c r="F7" s="234"/>
      <c r="G7" s="5"/>
      <c r="H7" s="18"/>
    </row>
    <row r="8" spans="1:8" ht="12" customHeight="1" thickBot="1">
      <c r="A8" s="6"/>
      <c r="D8" s="19"/>
      <c r="E8" s="20"/>
      <c r="F8" s="21"/>
      <c r="G8" s="22"/>
      <c r="H8" s="18"/>
    </row>
    <row r="9" spans="4:8" ht="30" customHeight="1" thickBot="1">
      <c r="D9" s="19"/>
      <c r="E9" s="23" t="s">
        <v>3</v>
      </c>
      <c r="F9" s="24">
        <v>2014</v>
      </c>
      <c r="G9" s="25" t="s">
        <v>4</v>
      </c>
      <c r="H9" s="215" t="s">
        <v>266</v>
      </c>
    </row>
    <row r="10" spans="4:8" ht="12" customHeight="1" thickBot="1">
      <c r="D10" s="19"/>
      <c r="E10" s="26"/>
      <c r="F10" s="17"/>
      <c r="G10" s="27"/>
      <c r="H10" s="216"/>
    </row>
    <row r="11" spans="1:8" ht="37.5" customHeight="1" thickBot="1">
      <c r="A11" s="1" t="s">
        <v>5</v>
      </c>
      <c r="B11" s="2" t="s">
        <v>6</v>
      </c>
      <c r="D11" s="19"/>
      <c r="E11" s="23" t="s">
        <v>7</v>
      </c>
      <c r="F11" s="28" t="s">
        <v>261</v>
      </c>
      <c r="G11" s="25" t="s">
        <v>8</v>
      </c>
      <c r="H11" s="215" t="s">
        <v>260</v>
      </c>
    </row>
    <row r="12" spans="1:8" ht="12" customHeight="1" thickBot="1">
      <c r="A12" s="1">
        <v>230</v>
      </c>
      <c r="D12" s="19"/>
      <c r="E12" s="26"/>
      <c r="F12" s="27"/>
      <c r="G12" s="27"/>
      <c r="H12" s="18"/>
    </row>
    <row r="13" spans="4:8" ht="32.25" customHeight="1" thickBot="1">
      <c r="D13" s="19"/>
      <c r="E13" s="29" t="s">
        <v>49</v>
      </c>
      <c r="F13" s="235" t="s">
        <v>43</v>
      </c>
      <c r="G13" s="236"/>
      <c r="H13" s="18"/>
    </row>
    <row r="14" spans="4:8" ht="15" customHeight="1" hidden="1">
      <c r="D14" s="19"/>
      <c r="E14" s="30"/>
      <c r="F14" s="31"/>
      <c r="G14" s="27"/>
      <c r="H14" s="18"/>
    </row>
    <row r="15" spans="4:8" ht="24.75" customHeight="1" hidden="1">
      <c r="D15" s="19"/>
      <c r="E15" s="29" t="s">
        <v>9</v>
      </c>
      <c r="F15" s="237"/>
      <c r="G15" s="238"/>
      <c r="H15" s="18"/>
    </row>
    <row r="16" spans="4:8" ht="12" customHeight="1" thickBot="1">
      <c r="D16" s="19"/>
      <c r="E16" s="30"/>
      <c r="F16" s="31"/>
      <c r="G16" s="27"/>
      <c r="H16" s="18"/>
    </row>
    <row r="17" spans="4:8" ht="19.5" customHeight="1">
      <c r="D17" s="19"/>
      <c r="E17" s="32" t="s">
        <v>50</v>
      </c>
      <c r="F17" s="33" t="s">
        <v>44</v>
      </c>
      <c r="G17" s="22"/>
      <c r="H17" s="217" t="s">
        <v>254</v>
      </c>
    </row>
    <row r="18" spans="4:8" ht="19.5" customHeight="1" thickBot="1">
      <c r="D18" s="19"/>
      <c r="E18" s="34" t="s">
        <v>51</v>
      </c>
      <c r="F18" s="35" t="s">
        <v>45</v>
      </c>
      <c r="G18" s="22"/>
      <c r="H18" s="218" t="s">
        <v>12</v>
      </c>
    </row>
    <row r="19" spans="4:8" ht="12" customHeight="1" thickBot="1">
      <c r="D19" s="19"/>
      <c r="E19" s="26"/>
      <c r="F19" s="17"/>
      <c r="G19" s="27"/>
      <c r="H19" s="18"/>
    </row>
    <row r="20" spans="4:8" ht="21" customHeight="1">
      <c r="D20" s="19"/>
      <c r="E20" s="36" t="s">
        <v>10</v>
      </c>
      <c r="F20" s="239" t="s">
        <v>267</v>
      </c>
      <c r="G20" s="240"/>
      <c r="H20" s="18"/>
    </row>
    <row r="21" spans="4:8" ht="21" customHeight="1" thickBot="1">
      <c r="D21" s="19"/>
      <c r="E21" s="37" t="s">
        <v>11</v>
      </c>
      <c r="F21" s="241" t="s">
        <v>12</v>
      </c>
      <c r="G21" s="242"/>
      <c r="H21" s="18"/>
    </row>
    <row r="22" spans="3:16" ht="39.75" customHeight="1">
      <c r="C22" s="38"/>
      <c r="D22" s="19"/>
      <c r="E22" s="39" t="s">
        <v>52</v>
      </c>
      <c r="F22" s="40" t="s">
        <v>13</v>
      </c>
      <c r="G22" s="41" t="s">
        <v>46</v>
      </c>
      <c r="H22" s="18"/>
      <c r="N22" s="42"/>
      <c r="O22" s="42"/>
      <c r="P22" s="43"/>
    </row>
    <row r="23" spans="4:8" ht="24.75" customHeight="1">
      <c r="D23" s="19"/>
      <c r="E23" s="243" t="s">
        <v>53</v>
      </c>
      <c r="F23" s="44" t="s">
        <v>14</v>
      </c>
      <c r="G23" s="45" t="s">
        <v>47</v>
      </c>
      <c r="H23" s="18"/>
    </row>
    <row r="24" spans="4:8" ht="24.75" customHeight="1" thickBot="1">
      <c r="D24" s="19"/>
      <c r="E24" s="246"/>
      <c r="F24" s="46" t="s">
        <v>15</v>
      </c>
      <c r="G24" s="47" t="s">
        <v>48</v>
      </c>
      <c r="H24" s="18"/>
    </row>
    <row r="25" spans="4:8" ht="12" customHeight="1" thickBot="1">
      <c r="D25" s="19"/>
      <c r="E25" s="26"/>
      <c r="F25" s="17"/>
      <c r="G25" s="27"/>
      <c r="H25" s="18"/>
    </row>
    <row r="26" spans="1:8" ht="27" customHeight="1">
      <c r="A26" s="8" t="s">
        <v>16</v>
      </c>
      <c r="B26" s="2" t="s">
        <v>17</v>
      </c>
      <c r="D26" s="16"/>
      <c r="E26" s="247" t="s">
        <v>17</v>
      </c>
      <c r="F26" s="248"/>
      <c r="G26" s="48" t="s">
        <v>255</v>
      </c>
      <c r="H26" s="18"/>
    </row>
    <row r="27" spans="1:8" ht="27" customHeight="1">
      <c r="A27" s="8" t="s">
        <v>18</v>
      </c>
      <c r="B27" s="2" t="s">
        <v>19</v>
      </c>
      <c r="D27" s="16"/>
      <c r="E27" s="249" t="s">
        <v>19</v>
      </c>
      <c r="F27" s="250"/>
      <c r="G27" s="50" t="s">
        <v>255</v>
      </c>
      <c r="H27" s="18"/>
    </row>
    <row r="28" spans="1:8" ht="21" customHeight="1">
      <c r="A28" s="8" t="s">
        <v>20</v>
      </c>
      <c r="B28" s="2" t="s">
        <v>21</v>
      </c>
      <c r="D28" s="16"/>
      <c r="E28" s="243" t="s">
        <v>22</v>
      </c>
      <c r="F28" s="49" t="s">
        <v>23</v>
      </c>
      <c r="G28" s="50" t="s">
        <v>270</v>
      </c>
      <c r="H28" s="18"/>
    </row>
    <row r="29" spans="1:8" ht="21" customHeight="1">
      <c r="A29" s="8" t="s">
        <v>24</v>
      </c>
      <c r="B29" s="2" t="s">
        <v>25</v>
      </c>
      <c r="D29" s="16"/>
      <c r="E29" s="243"/>
      <c r="F29" s="49" t="s">
        <v>26</v>
      </c>
      <c r="G29" s="50" t="s">
        <v>256</v>
      </c>
      <c r="H29" s="18"/>
    </row>
    <row r="30" spans="1:8" ht="21" customHeight="1">
      <c r="A30" s="8" t="s">
        <v>27</v>
      </c>
      <c r="B30" s="2" t="s">
        <v>28</v>
      </c>
      <c r="D30" s="16"/>
      <c r="E30" s="243" t="s">
        <v>29</v>
      </c>
      <c r="F30" s="49" t="s">
        <v>23</v>
      </c>
      <c r="G30" s="50" t="s">
        <v>262</v>
      </c>
      <c r="H30" s="18"/>
    </row>
    <row r="31" spans="1:8" ht="21" customHeight="1">
      <c r="A31" s="8" t="s">
        <v>30</v>
      </c>
      <c r="B31" s="2" t="s">
        <v>31</v>
      </c>
      <c r="D31" s="16"/>
      <c r="E31" s="243"/>
      <c r="F31" s="49" t="s">
        <v>26</v>
      </c>
      <c r="G31" s="53" t="s">
        <v>263</v>
      </c>
      <c r="H31" s="18"/>
    </row>
    <row r="32" spans="1:8" ht="21" customHeight="1">
      <c r="A32" s="8" t="s">
        <v>32</v>
      </c>
      <c r="B32" s="9" t="s">
        <v>33</v>
      </c>
      <c r="D32" s="51"/>
      <c r="E32" s="244" t="s">
        <v>34</v>
      </c>
      <c r="F32" s="52" t="s">
        <v>23</v>
      </c>
      <c r="G32" s="53" t="s">
        <v>257</v>
      </c>
      <c r="H32" s="18"/>
    </row>
    <row r="33" spans="1:8" ht="21" customHeight="1">
      <c r="A33" s="8" t="s">
        <v>35</v>
      </c>
      <c r="B33" s="9" t="s">
        <v>36</v>
      </c>
      <c r="D33" s="51"/>
      <c r="E33" s="244"/>
      <c r="F33" s="52" t="s">
        <v>37</v>
      </c>
      <c r="G33" s="53" t="s">
        <v>258</v>
      </c>
      <c r="H33" s="18"/>
    </row>
    <row r="34" spans="1:8" ht="21" customHeight="1">
      <c r="A34" s="8" t="s">
        <v>38</v>
      </c>
      <c r="B34" s="9" t="s">
        <v>39</v>
      </c>
      <c r="D34" s="51"/>
      <c r="E34" s="244"/>
      <c r="F34" s="52" t="s">
        <v>26</v>
      </c>
      <c r="G34" s="53" t="s">
        <v>259</v>
      </c>
      <c r="H34" s="18"/>
    </row>
    <row r="35" spans="1:8" ht="21" customHeight="1" thickBot="1">
      <c r="A35" s="8" t="s">
        <v>40</v>
      </c>
      <c r="B35" s="9" t="s">
        <v>41</v>
      </c>
      <c r="D35" s="51"/>
      <c r="E35" s="245"/>
      <c r="F35" s="54" t="s">
        <v>42</v>
      </c>
      <c r="G35" s="226" t="s">
        <v>273</v>
      </c>
      <c r="H35" s="18"/>
    </row>
    <row r="36" spans="4:8" ht="11.25">
      <c r="D36" s="55"/>
      <c r="E36" s="56"/>
      <c r="F36" s="56"/>
      <c r="G36" s="57"/>
      <c r="H36" s="58"/>
    </row>
  </sheetData>
  <sheetProtection/>
  <mergeCells count="13">
    <mergeCell ref="F21:G21"/>
    <mergeCell ref="E30:E31"/>
    <mergeCell ref="E32:E35"/>
    <mergeCell ref="E23:E24"/>
    <mergeCell ref="E26:F26"/>
    <mergeCell ref="E27:F27"/>
    <mergeCell ref="E28:E29"/>
    <mergeCell ref="E4:G4"/>
    <mergeCell ref="E6:F6"/>
    <mergeCell ref="E7:F7"/>
    <mergeCell ref="F13:G13"/>
    <mergeCell ref="F15:G15"/>
    <mergeCell ref="F20:G20"/>
  </mergeCells>
  <dataValidations count="6">
    <dataValidation type="list" allowBlank="1" showInputMessage="1" showErrorMessage="1" sqref="F21 H18">
      <formula1>"Да,Нет"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"I квартал,II квартал,III квартал,IV квартал"</formula1>
    </dataValidation>
  </dataValidations>
  <hyperlinks>
    <hyperlink ref="G35" r:id="rId1" display="ppkerame@vmail.ru"/>
  </hyperlink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AH39"/>
  <sheetViews>
    <sheetView zoomScalePageLayoutView="0" workbookViewId="0" topLeftCell="E7">
      <selection activeCell="H16" sqref="H16:J16"/>
    </sheetView>
  </sheetViews>
  <sheetFormatPr defaultColWidth="9.140625" defaultRowHeight="12.75"/>
  <cols>
    <col min="1" max="2" width="0" style="60" hidden="1" customWidth="1"/>
    <col min="3" max="4" width="2.7109375" style="60" hidden="1" customWidth="1"/>
    <col min="5" max="5" width="4.8515625" style="60" customWidth="1"/>
    <col min="6" max="6" width="39.8515625" style="60" customWidth="1"/>
    <col min="7" max="7" width="10.421875" style="60" customWidth="1"/>
    <col min="8" max="8" width="10.140625" style="60" customWidth="1"/>
    <col min="9" max="9" width="11.57421875" style="60" customWidth="1"/>
    <col min="10" max="10" width="13.00390625" style="60" customWidth="1"/>
    <col min="11" max="11" width="15.57421875" style="60" customWidth="1"/>
    <col min="12" max="12" width="21.57421875" style="60" customWidth="1"/>
    <col min="13" max="13" width="17.57421875" style="60" customWidth="1"/>
    <col min="14" max="14" width="1.57421875" style="60" hidden="1" customWidth="1"/>
    <col min="15" max="15" width="2.7109375" style="60" customWidth="1"/>
    <col min="16" max="16384" width="9.1406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61"/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4:34" ht="12.75" customHeight="1">
      <c r="D9" s="64"/>
      <c r="E9" s="65"/>
      <c r="F9" s="66"/>
      <c r="G9" s="66"/>
      <c r="H9" s="66"/>
      <c r="I9" s="66"/>
      <c r="J9" s="66"/>
      <c r="K9" s="66"/>
      <c r="L9" s="66"/>
      <c r="M9" s="65"/>
      <c r="N9" s="67"/>
      <c r="O9" s="68"/>
      <c r="P9" s="68"/>
      <c r="Q9" s="68"/>
      <c r="R9" s="68"/>
      <c r="S9" s="68"/>
      <c r="T9" s="68"/>
      <c r="U9" s="68"/>
      <c r="V9" s="68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</row>
    <row r="10" spans="3:30" ht="30.75" customHeight="1">
      <c r="C10" s="70"/>
      <c r="D10" s="71"/>
      <c r="E10" s="251" t="s">
        <v>54</v>
      </c>
      <c r="F10" s="252"/>
      <c r="G10" s="252"/>
      <c r="H10" s="252"/>
      <c r="I10" s="252"/>
      <c r="J10" s="252"/>
      <c r="K10" s="252"/>
      <c r="L10" s="252"/>
      <c r="M10" s="253"/>
      <c r="N10" s="72"/>
      <c r="O10" s="73"/>
      <c r="P10" s="73"/>
      <c r="Q10" s="73"/>
      <c r="R10" s="73"/>
      <c r="S10" s="73"/>
      <c r="T10" s="73"/>
      <c r="U10" s="73"/>
      <c r="V10" s="73"/>
      <c r="W10" s="74"/>
      <c r="X10" s="74"/>
      <c r="Y10" s="74"/>
      <c r="Z10" s="74"/>
      <c r="AA10" s="74"/>
      <c r="AB10" s="74"/>
      <c r="AC10" s="74"/>
      <c r="AD10" s="74"/>
    </row>
    <row r="11" spans="3:30" ht="12.75" customHeight="1" thickBot="1">
      <c r="C11" s="70"/>
      <c r="D11" s="71"/>
      <c r="E11" s="65"/>
      <c r="F11" s="65"/>
      <c r="G11" s="65"/>
      <c r="H11" s="65"/>
      <c r="I11" s="65"/>
      <c r="J11" s="65"/>
      <c r="K11" s="65"/>
      <c r="L11" s="65"/>
      <c r="M11" s="75"/>
      <c r="N11" s="67"/>
      <c r="O11" s="68"/>
      <c r="P11" s="68"/>
      <c r="Q11" s="68"/>
      <c r="R11" s="68"/>
      <c r="S11" s="68"/>
      <c r="T11" s="68"/>
      <c r="U11" s="68"/>
      <c r="V11" s="68"/>
      <c r="W11" s="74"/>
      <c r="X11" s="74"/>
      <c r="Y11" s="74"/>
      <c r="Z11" s="74"/>
      <c r="AA11" s="74"/>
      <c r="AB11" s="74"/>
      <c r="AC11" s="74"/>
      <c r="AD11" s="74"/>
    </row>
    <row r="12" spans="3:14" ht="63.75" customHeight="1" thickBot="1">
      <c r="C12" s="76"/>
      <c r="D12" s="77"/>
      <c r="E12" s="78" t="s">
        <v>55</v>
      </c>
      <c r="F12" s="79" t="s">
        <v>56</v>
      </c>
      <c r="G12" s="80" t="s">
        <v>57</v>
      </c>
      <c r="H12" s="80" t="s">
        <v>58</v>
      </c>
      <c r="I12" s="79" t="s">
        <v>59</v>
      </c>
      <c r="J12" s="79" t="s">
        <v>60</v>
      </c>
      <c r="K12" s="80" t="s">
        <v>61</v>
      </c>
      <c r="L12" s="80" t="s">
        <v>62</v>
      </c>
      <c r="M12" s="81" t="s">
        <v>63</v>
      </c>
      <c r="N12" s="82"/>
    </row>
    <row r="13" spans="4:14" ht="12" thickBot="1">
      <c r="D13" s="83"/>
      <c r="E13" s="84">
        <v>1</v>
      </c>
      <c r="F13" s="85">
        <v>2</v>
      </c>
      <c r="G13" s="85">
        <v>3</v>
      </c>
      <c r="H13" s="85">
        <v>4</v>
      </c>
      <c r="I13" s="85">
        <v>5</v>
      </c>
      <c r="J13" s="85">
        <v>6</v>
      </c>
      <c r="K13" s="85">
        <v>7</v>
      </c>
      <c r="L13" s="85">
        <v>8</v>
      </c>
      <c r="M13" s="86">
        <v>9</v>
      </c>
      <c r="N13" s="82"/>
    </row>
    <row r="14" spans="4:14" ht="49.5" customHeight="1">
      <c r="D14" s="83"/>
      <c r="E14" s="87" t="s">
        <v>64</v>
      </c>
      <c r="F14" s="88" t="s">
        <v>65</v>
      </c>
      <c r="G14" s="89"/>
      <c r="H14" s="219">
        <v>1695.22</v>
      </c>
      <c r="I14" s="222">
        <v>41640</v>
      </c>
      <c r="J14" s="222">
        <v>41820</v>
      </c>
      <c r="K14" s="223" t="s">
        <v>274</v>
      </c>
      <c r="L14" s="224" t="s">
        <v>264</v>
      </c>
      <c r="M14" s="225" t="s">
        <v>275</v>
      </c>
      <c r="N14" s="82"/>
    </row>
    <row r="15" spans="4:14" ht="14.25" customHeight="1">
      <c r="D15" s="83"/>
      <c r="E15" s="90"/>
      <c r="F15" s="91" t="s">
        <v>66</v>
      </c>
      <c r="G15" s="92"/>
      <c r="H15" s="219"/>
      <c r="I15" s="220"/>
      <c r="J15" s="220"/>
      <c r="K15" s="221"/>
      <c r="L15" s="95"/>
      <c r="M15" s="95"/>
      <c r="N15" s="82"/>
    </row>
    <row r="16" spans="4:14" ht="47.25" customHeight="1">
      <c r="D16" s="83"/>
      <c r="E16" s="90"/>
      <c r="F16" s="97" t="s">
        <v>67</v>
      </c>
      <c r="G16" s="98" t="s">
        <v>68</v>
      </c>
      <c r="H16" s="219">
        <v>1695.22</v>
      </c>
      <c r="I16" s="222">
        <v>41640</v>
      </c>
      <c r="J16" s="222">
        <v>41820</v>
      </c>
      <c r="K16" s="223" t="s">
        <v>274</v>
      </c>
      <c r="L16" s="224" t="s">
        <v>264</v>
      </c>
      <c r="M16" s="225" t="s">
        <v>275</v>
      </c>
      <c r="N16" s="82"/>
    </row>
    <row r="17" spans="4:14" ht="29.25" customHeight="1">
      <c r="D17" s="83"/>
      <c r="E17" s="100"/>
      <c r="F17" s="101" t="s">
        <v>69</v>
      </c>
      <c r="G17" s="98" t="s">
        <v>68</v>
      </c>
      <c r="H17" s="93"/>
      <c r="I17" s="94"/>
      <c r="J17" s="94"/>
      <c r="K17" s="99"/>
      <c r="L17" s="95"/>
      <c r="M17" s="96"/>
      <c r="N17" s="82"/>
    </row>
    <row r="18" spans="4:14" ht="29.25" customHeight="1">
      <c r="D18" s="83"/>
      <c r="E18" s="90"/>
      <c r="F18" s="102" t="s">
        <v>70</v>
      </c>
      <c r="G18" s="98" t="s">
        <v>68</v>
      </c>
      <c r="H18" s="93"/>
      <c r="I18" s="94"/>
      <c r="J18" s="94"/>
      <c r="K18" s="99"/>
      <c r="L18" s="95"/>
      <c r="M18" s="96"/>
      <c r="N18" s="82"/>
    </row>
    <row r="19" spans="4:14" ht="29.25" customHeight="1">
      <c r="D19" s="83"/>
      <c r="E19" s="90"/>
      <c r="F19" s="102" t="s">
        <v>71</v>
      </c>
      <c r="G19" s="98" t="s">
        <v>72</v>
      </c>
      <c r="H19" s="93"/>
      <c r="I19" s="94"/>
      <c r="J19" s="94"/>
      <c r="K19" s="99"/>
      <c r="L19" s="95"/>
      <c r="M19" s="96"/>
      <c r="N19" s="82"/>
    </row>
    <row r="20" spans="4:14" ht="29.25" customHeight="1">
      <c r="D20" s="83"/>
      <c r="E20" s="100"/>
      <c r="F20" s="91" t="s">
        <v>73</v>
      </c>
      <c r="G20" s="92"/>
      <c r="H20" s="93"/>
      <c r="I20" s="94"/>
      <c r="J20" s="94"/>
      <c r="K20" s="95"/>
      <c r="L20" s="95"/>
      <c r="M20" s="96"/>
      <c r="N20" s="82"/>
    </row>
    <row r="21" spans="4:14" ht="29.25" customHeight="1">
      <c r="D21" s="83"/>
      <c r="E21" s="90"/>
      <c r="F21" s="97" t="s">
        <v>67</v>
      </c>
      <c r="G21" s="98" t="s">
        <v>68</v>
      </c>
      <c r="H21" s="93"/>
      <c r="I21" s="94"/>
      <c r="J21" s="94"/>
      <c r="K21" s="99"/>
      <c r="L21" s="95"/>
      <c r="M21" s="96"/>
      <c r="N21" s="82"/>
    </row>
    <row r="22" spans="4:14" ht="29.25" customHeight="1">
      <c r="D22" s="83"/>
      <c r="E22" s="100"/>
      <c r="F22" s="101" t="s">
        <v>69</v>
      </c>
      <c r="G22" s="98" t="s">
        <v>68</v>
      </c>
      <c r="H22" s="93"/>
      <c r="I22" s="94"/>
      <c r="J22" s="94"/>
      <c r="K22" s="99"/>
      <c r="L22" s="95"/>
      <c r="M22" s="96"/>
      <c r="N22" s="82"/>
    </row>
    <row r="23" spans="4:14" ht="29.25" customHeight="1">
      <c r="D23" s="83"/>
      <c r="E23" s="90"/>
      <c r="F23" s="102" t="s">
        <v>70</v>
      </c>
      <c r="G23" s="98" t="s">
        <v>68</v>
      </c>
      <c r="H23" s="93"/>
      <c r="I23" s="94"/>
      <c r="J23" s="94"/>
      <c r="K23" s="99"/>
      <c r="L23" s="95"/>
      <c r="M23" s="96"/>
      <c r="N23" s="82"/>
    </row>
    <row r="24" spans="4:14" ht="29.25" customHeight="1">
      <c r="D24" s="83"/>
      <c r="E24" s="90"/>
      <c r="F24" s="102" t="s">
        <v>71</v>
      </c>
      <c r="G24" s="98" t="s">
        <v>72</v>
      </c>
      <c r="H24" s="93"/>
      <c r="I24" s="94"/>
      <c r="J24" s="94"/>
      <c r="K24" s="99"/>
      <c r="L24" s="95"/>
      <c r="M24" s="96"/>
      <c r="N24" s="82"/>
    </row>
    <row r="25" spans="4:14" ht="29.25" customHeight="1">
      <c r="D25" s="83"/>
      <c r="E25" s="100"/>
      <c r="F25" s="91" t="s">
        <v>74</v>
      </c>
      <c r="G25" s="92"/>
      <c r="H25" s="93"/>
      <c r="I25" s="94"/>
      <c r="J25" s="94"/>
      <c r="K25" s="95"/>
      <c r="L25" s="95"/>
      <c r="M25" s="96"/>
      <c r="N25" s="82"/>
    </row>
    <row r="26" spans="4:14" ht="29.25" customHeight="1">
      <c r="D26" s="83"/>
      <c r="E26" s="90"/>
      <c r="F26" s="97" t="s">
        <v>67</v>
      </c>
      <c r="G26" s="98" t="s">
        <v>68</v>
      </c>
      <c r="H26" s="93"/>
      <c r="I26" s="94"/>
      <c r="J26" s="94"/>
      <c r="K26" s="99"/>
      <c r="L26" s="95"/>
      <c r="M26" s="96"/>
      <c r="N26" s="82"/>
    </row>
    <row r="27" spans="4:14" ht="29.25" customHeight="1">
      <c r="D27" s="83"/>
      <c r="E27" s="100"/>
      <c r="F27" s="101" t="s">
        <v>69</v>
      </c>
      <c r="G27" s="98" t="s">
        <v>68</v>
      </c>
      <c r="H27" s="93"/>
      <c r="I27" s="94"/>
      <c r="J27" s="94"/>
      <c r="K27" s="99"/>
      <c r="L27" s="95"/>
      <c r="M27" s="96"/>
      <c r="N27" s="82"/>
    </row>
    <row r="28" spans="4:14" ht="29.25" customHeight="1">
      <c r="D28" s="83"/>
      <c r="E28" s="90"/>
      <c r="F28" s="102" t="s">
        <v>70</v>
      </c>
      <c r="G28" s="98" t="s">
        <v>68</v>
      </c>
      <c r="H28" s="93"/>
      <c r="I28" s="94"/>
      <c r="J28" s="94"/>
      <c r="K28" s="99"/>
      <c r="L28" s="95"/>
      <c r="M28" s="96"/>
      <c r="N28" s="82"/>
    </row>
    <row r="29" spans="4:14" ht="29.25" customHeight="1">
      <c r="D29" s="83"/>
      <c r="E29" s="90"/>
      <c r="F29" s="102" t="s">
        <v>71</v>
      </c>
      <c r="G29" s="98" t="s">
        <v>72</v>
      </c>
      <c r="H29" s="93"/>
      <c r="I29" s="94"/>
      <c r="J29" s="94"/>
      <c r="K29" s="99"/>
      <c r="L29" s="95"/>
      <c r="M29" s="96"/>
      <c r="N29" s="82"/>
    </row>
    <row r="30" spans="4:14" ht="34.5" customHeight="1">
      <c r="D30" s="83"/>
      <c r="E30" s="103" t="s">
        <v>75</v>
      </c>
      <c r="F30" s="104" t="s">
        <v>76</v>
      </c>
      <c r="G30" s="98" t="s">
        <v>68</v>
      </c>
      <c r="H30" s="115"/>
      <c r="I30" s="116"/>
      <c r="J30" s="116"/>
      <c r="K30" s="117"/>
      <c r="L30" s="118"/>
      <c r="M30" s="119"/>
      <c r="N30" s="82"/>
    </row>
    <row r="31" spans="4:14" ht="29.25" customHeight="1">
      <c r="D31" s="83"/>
      <c r="E31" s="90"/>
      <c r="F31" s="105" t="s">
        <v>77</v>
      </c>
      <c r="G31" s="98" t="s">
        <v>68</v>
      </c>
      <c r="H31" s="115"/>
      <c r="I31" s="116"/>
      <c r="J31" s="116"/>
      <c r="K31" s="117"/>
      <c r="L31" s="118"/>
      <c r="M31" s="119"/>
      <c r="N31" s="82"/>
    </row>
    <row r="32" spans="4:14" ht="38.25" customHeight="1">
      <c r="D32" s="83"/>
      <c r="E32" s="90"/>
      <c r="F32" s="105" t="s">
        <v>78</v>
      </c>
      <c r="G32" s="98" t="s">
        <v>68</v>
      </c>
      <c r="H32" s="115"/>
      <c r="I32" s="116"/>
      <c r="J32" s="116"/>
      <c r="K32" s="117"/>
      <c r="L32" s="118"/>
      <c r="M32" s="119"/>
      <c r="N32" s="82"/>
    </row>
    <row r="33" spans="4:14" ht="39" customHeight="1">
      <c r="D33" s="83"/>
      <c r="E33" s="90"/>
      <c r="F33" s="105" t="s">
        <v>79</v>
      </c>
      <c r="G33" s="98" t="s">
        <v>68</v>
      </c>
      <c r="H33" s="115"/>
      <c r="I33" s="116"/>
      <c r="J33" s="116"/>
      <c r="K33" s="117"/>
      <c r="L33" s="118"/>
      <c r="M33" s="119"/>
      <c r="N33" s="82"/>
    </row>
    <row r="34" spans="4:14" ht="37.5" customHeight="1">
      <c r="D34" s="83"/>
      <c r="E34" s="103" t="s">
        <v>80</v>
      </c>
      <c r="F34" s="104" t="s">
        <v>81</v>
      </c>
      <c r="G34" s="98" t="s">
        <v>68</v>
      </c>
      <c r="H34" s="115"/>
      <c r="I34" s="116"/>
      <c r="J34" s="116"/>
      <c r="K34" s="117"/>
      <c r="L34" s="118"/>
      <c r="M34" s="119"/>
      <c r="N34" s="82"/>
    </row>
    <row r="35" spans="4:14" ht="37.5" customHeight="1">
      <c r="D35" s="83"/>
      <c r="E35" s="90"/>
      <c r="F35" s="104" t="s">
        <v>82</v>
      </c>
      <c r="G35" s="98" t="s">
        <v>68</v>
      </c>
      <c r="H35" s="115"/>
      <c r="I35" s="116"/>
      <c r="J35" s="116"/>
      <c r="K35" s="117"/>
      <c r="L35" s="118"/>
      <c r="M35" s="119"/>
      <c r="N35" s="82"/>
    </row>
    <row r="36" spans="4:14" ht="48" customHeight="1">
      <c r="D36" s="83"/>
      <c r="E36" s="103" t="s">
        <v>83</v>
      </c>
      <c r="F36" s="104" t="s">
        <v>84</v>
      </c>
      <c r="G36" s="98" t="s">
        <v>85</v>
      </c>
      <c r="H36" s="115"/>
      <c r="I36" s="116"/>
      <c r="J36" s="116"/>
      <c r="K36" s="117"/>
      <c r="L36" s="118"/>
      <c r="M36" s="119"/>
      <c r="N36" s="82"/>
    </row>
    <row r="37" spans="4:14" ht="37.5" customHeight="1">
      <c r="D37" s="83"/>
      <c r="E37" s="106" t="s">
        <v>86</v>
      </c>
      <c r="F37" s="107" t="s">
        <v>87</v>
      </c>
      <c r="G37" s="108" t="s">
        <v>85</v>
      </c>
      <c r="H37" s="120"/>
      <c r="I37" s="121"/>
      <c r="J37" s="121"/>
      <c r="K37" s="122"/>
      <c r="L37" s="123"/>
      <c r="M37" s="124"/>
      <c r="N37" s="82"/>
    </row>
    <row r="38" spans="4:14" ht="37.5" customHeight="1" thickBot="1">
      <c r="D38" s="83"/>
      <c r="E38" s="109" t="s">
        <v>88</v>
      </c>
      <c r="F38" s="110" t="s">
        <v>89</v>
      </c>
      <c r="G38" s="111" t="s">
        <v>68</v>
      </c>
      <c r="H38" s="125"/>
      <c r="I38" s="126"/>
      <c r="J38" s="126"/>
      <c r="K38" s="127"/>
      <c r="L38" s="128"/>
      <c r="M38" s="129"/>
      <c r="N38" s="82"/>
    </row>
    <row r="39" spans="4:14" ht="11.25"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4"/>
    </row>
  </sheetData>
  <sheetProtection/>
  <mergeCells count="1">
    <mergeCell ref="E10:M10"/>
  </mergeCells>
  <dataValidations count="2">
    <dataValidation type="date" allowBlank="1" showInputMessage="1" showErrorMessage="1" sqref="I14:J38">
      <formula1>1</formula1>
      <formula2>73051</formula2>
    </dataValidation>
    <dataValidation type="decimal" allowBlank="1" showInputMessage="1" showErrorMessage="1" sqref="H14:H38">
      <formula1>-9999999999999990000000000</formula1>
      <formula2>9.99999999999999E+26</formula2>
    </dataValidation>
  </dataValidations>
  <printOptions/>
  <pageMargins left="0.3937007874015748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28125" style="0" customWidth="1"/>
    <col min="2" max="2" width="39.7109375" style="0" customWidth="1"/>
    <col min="3" max="3" width="11.00390625" style="0" customWidth="1"/>
    <col min="4" max="4" width="9.57421875" style="0" customWidth="1"/>
    <col min="5" max="5" width="9.8515625" style="0" customWidth="1"/>
    <col min="6" max="6" width="12.421875" style="0" customWidth="1"/>
    <col min="7" max="7" width="12.00390625" style="0" customWidth="1"/>
    <col min="8" max="8" width="16.421875" style="0" customWidth="1"/>
    <col min="9" max="9" width="14.7109375" style="0" customWidth="1"/>
  </cols>
  <sheetData>
    <row r="1" spans="1:9" ht="12.75">
      <c r="A1" s="251" t="s">
        <v>54</v>
      </c>
      <c r="B1" s="252"/>
      <c r="C1" s="252"/>
      <c r="D1" s="252"/>
      <c r="E1" s="252"/>
      <c r="F1" s="252"/>
      <c r="G1" s="252"/>
      <c r="H1" s="252"/>
      <c r="I1" s="253"/>
    </row>
    <row r="2" spans="1:9" ht="13.5" thickBot="1">
      <c r="A2" s="65"/>
      <c r="B2" s="65"/>
      <c r="C2" s="65"/>
      <c r="D2" s="65"/>
      <c r="E2" s="65"/>
      <c r="F2" s="65"/>
      <c r="G2" s="65"/>
      <c r="H2" s="65"/>
      <c r="I2" s="75"/>
    </row>
    <row r="3" spans="1:9" ht="90.75" customHeight="1" thickBot="1">
      <c r="A3" s="78" t="s">
        <v>55</v>
      </c>
      <c r="B3" s="79" t="s">
        <v>56</v>
      </c>
      <c r="C3" s="80" t="s">
        <v>57</v>
      </c>
      <c r="D3" s="80" t="s">
        <v>58</v>
      </c>
      <c r="E3" s="79" t="s">
        <v>59</v>
      </c>
      <c r="F3" s="79" t="s">
        <v>60</v>
      </c>
      <c r="G3" s="80" t="s">
        <v>61</v>
      </c>
      <c r="H3" s="80" t="s">
        <v>62</v>
      </c>
      <c r="I3" s="81" t="s">
        <v>63</v>
      </c>
    </row>
    <row r="4" spans="1:9" ht="13.5" thickBot="1">
      <c r="A4" s="84">
        <v>1</v>
      </c>
      <c r="B4" s="85">
        <v>2</v>
      </c>
      <c r="C4" s="85">
        <v>3</v>
      </c>
      <c r="D4" s="85">
        <v>4</v>
      </c>
      <c r="E4" s="85">
        <v>5</v>
      </c>
      <c r="F4" s="85">
        <v>6</v>
      </c>
      <c r="G4" s="85">
        <v>7</v>
      </c>
      <c r="H4" s="85">
        <v>8</v>
      </c>
      <c r="I4" s="86">
        <v>9</v>
      </c>
    </row>
    <row r="5" spans="1:9" ht="67.5" customHeight="1">
      <c r="A5" s="87" t="s">
        <v>64</v>
      </c>
      <c r="B5" s="88" t="s">
        <v>65</v>
      </c>
      <c r="C5" s="89"/>
      <c r="D5" s="219">
        <v>1766.23</v>
      </c>
      <c r="E5" s="222">
        <v>41821</v>
      </c>
      <c r="F5" s="222">
        <v>42004</v>
      </c>
      <c r="G5" s="223" t="s">
        <v>274</v>
      </c>
      <c r="H5" s="224" t="s">
        <v>264</v>
      </c>
      <c r="I5" s="225" t="s">
        <v>275</v>
      </c>
    </row>
    <row r="6" spans="1:9" ht="13.5" customHeight="1">
      <c r="A6" s="90"/>
      <c r="B6" s="91" t="s">
        <v>66</v>
      </c>
      <c r="C6" s="92"/>
      <c r="D6" s="219"/>
      <c r="E6" s="220"/>
      <c r="F6" s="220"/>
      <c r="G6" s="221"/>
      <c r="H6" s="95"/>
      <c r="I6" s="95"/>
    </row>
    <row r="7" spans="1:9" ht="70.5" customHeight="1">
      <c r="A7" s="90"/>
      <c r="B7" s="97" t="s">
        <v>67</v>
      </c>
      <c r="C7" s="98" t="s">
        <v>68</v>
      </c>
      <c r="D7" s="219">
        <v>1766.23</v>
      </c>
      <c r="E7" s="222">
        <v>41821</v>
      </c>
      <c r="F7" s="222">
        <v>42004</v>
      </c>
      <c r="G7" s="223" t="s">
        <v>274</v>
      </c>
      <c r="H7" s="224" t="s">
        <v>264</v>
      </c>
      <c r="I7" s="225" t="s">
        <v>275</v>
      </c>
    </row>
    <row r="8" spans="1:9" ht="14.25" customHeight="1">
      <c r="A8" s="100"/>
      <c r="B8" s="101" t="s">
        <v>69</v>
      </c>
      <c r="C8" s="98" t="s">
        <v>68</v>
      </c>
      <c r="D8" s="93"/>
      <c r="E8" s="94"/>
      <c r="F8" s="94"/>
      <c r="G8" s="99"/>
      <c r="H8" s="95"/>
      <c r="I8" s="96"/>
    </row>
    <row r="9" spans="1:9" ht="24" customHeight="1">
      <c r="A9" s="90"/>
      <c r="B9" s="102" t="s">
        <v>70</v>
      </c>
      <c r="C9" s="98" t="s">
        <v>68</v>
      </c>
      <c r="D9" s="93"/>
      <c r="E9" s="94"/>
      <c r="F9" s="94"/>
      <c r="G9" s="99"/>
      <c r="H9" s="95"/>
      <c r="I9" s="96"/>
    </row>
    <row r="10" spans="1:9" ht="27" customHeight="1">
      <c r="A10" s="90"/>
      <c r="B10" s="102" t="s">
        <v>71</v>
      </c>
      <c r="C10" s="98" t="s">
        <v>72</v>
      </c>
      <c r="D10" s="93"/>
      <c r="E10" s="94"/>
      <c r="F10" s="94"/>
      <c r="G10" s="99"/>
      <c r="H10" s="95"/>
      <c r="I10" s="96"/>
    </row>
    <row r="11" spans="1:9" ht="15" customHeight="1">
      <c r="A11" s="100"/>
      <c r="B11" s="91" t="s">
        <v>73</v>
      </c>
      <c r="C11" s="92"/>
      <c r="D11" s="93"/>
      <c r="E11" s="94"/>
      <c r="F11" s="94"/>
      <c r="G11" s="95"/>
      <c r="H11" s="95"/>
      <c r="I11" s="96"/>
    </row>
    <row r="12" spans="1:9" ht="13.5" customHeight="1">
      <c r="A12" s="90"/>
      <c r="B12" s="97" t="s">
        <v>67</v>
      </c>
      <c r="C12" s="98" t="s">
        <v>68</v>
      </c>
      <c r="D12" s="93"/>
      <c r="E12" s="94"/>
      <c r="F12" s="94"/>
      <c r="G12" s="99"/>
      <c r="H12" s="95"/>
      <c r="I12" s="96"/>
    </row>
    <row r="13" spans="1:9" ht="14.25" customHeight="1">
      <c r="A13" s="100"/>
      <c r="B13" s="101" t="s">
        <v>69</v>
      </c>
      <c r="C13" s="98" t="s">
        <v>68</v>
      </c>
      <c r="D13" s="93"/>
      <c r="E13" s="94"/>
      <c r="F13" s="94"/>
      <c r="G13" s="99"/>
      <c r="H13" s="95"/>
      <c r="I13" s="96"/>
    </row>
    <row r="14" spans="1:9" ht="23.25" customHeight="1">
      <c r="A14" s="90"/>
      <c r="B14" s="102" t="s">
        <v>70</v>
      </c>
      <c r="C14" s="98" t="s">
        <v>68</v>
      </c>
      <c r="D14" s="93"/>
      <c r="E14" s="94"/>
      <c r="F14" s="94"/>
      <c r="G14" s="99"/>
      <c r="H14" s="95"/>
      <c r="I14" s="96"/>
    </row>
    <row r="15" spans="1:9" ht="27" customHeight="1">
      <c r="A15" s="90"/>
      <c r="B15" s="102" t="s">
        <v>71</v>
      </c>
      <c r="C15" s="98" t="s">
        <v>72</v>
      </c>
      <c r="D15" s="93"/>
      <c r="E15" s="94"/>
      <c r="F15" s="94"/>
      <c r="G15" s="99"/>
      <c r="H15" s="95"/>
      <c r="I15" s="96"/>
    </row>
    <row r="16" spans="1:9" ht="14.25" customHeight="1">
      <c r="A16" s="100"/>
      <c r="B16" s="91" t="s">
        <v>74</v>
      </c>
      <c r="C16" s="92"/>
      <c r="D16" s="93"/>
      <c r="E16" s="94"/>
      <c r="F16" s="94"/>
      <c r="G16" s="95"/>
      <c r="H16" s="95"/>
      <c r="I16" s="96"/>
    </row>
    <row r="17" spans="1:9" ht="14.25" customHeight="1">
      <c r="A17" s="90"/>
      <c r="B17" s="97" t="s">
        <v>67</v>
      </c>
      <c r="C17" s="98" t="s">
        <v>68</v>
      </c>
      <c r="D17" s="93"/>
      <c r="E17" s="94"/>
      <c r="F17" s="94"/>
      <c r="G17" s="99"/>
      <c r="H17" s="95"/>
      <c r="I17" s="96"/>
    </row>
    <row r="18" spans="1:9" ht="14.25" customHeight="1">
      <c r="A18" s="100"/>
      <c r="B18" s="101" t="s">
        <v>69</v>
      </c>
      <c r="C18" s="98" t="s">
        <v>68</v>
      </c>
      <c r="D18" s="93"/>
      <c r="E18" s="94"/>
      <c r="F18" s="94"/>
      <c r="G18" s="99"/>
      <c r="H18" s="95"/>
      <c r="I18" s="96"/>
    </row>
    <row r="19" spans="1:9" ht="24.75" customHeight="1">
      <c r="A19" s="90"/>
      <c r="B19" s="102" t="s">
        <v>70</v>
      </c>
      <c r="C19" s="98" t="s">
        <v>68</v>
      </c>
      <c r="D19" s="93"/>
      <c r="E19" s="94"/>
      <c r="F19" s="94"/>
      <c r="G19" s="99"/>
      <c r="H19" s="95"/>
      <c r="I19" s="96"/>
    </row>
    <row r="20" spans="1:9" ht="27.75" customHeight="1">
      <c r="A20" s="90"/>
      <c r="B20" s="102" t="s">
        <v>71</v>
      </c>
      <c r="C20" s="98" t="s">
        <v>72</v>
      </c>
      <c r="D20" s="93"/>
      <c r="E20" s="94"/>
      <c r="F20" s="94"/>
      <c r="G20" s="99"/>
      <c r="H20" s="95"/>
      <c r="I20" s="96"/>
    </row>
    <row r="21" spans="1:9" ht="42.75" customHeight="1">
      <c r="A21" s="103" t="s">
        <v>75</v>
      </c>
      <c r="B21" s="104" t="s">
        <v>76</v>
      </c>
      <c r="C21" s="98" t="s">
        <v>68</v>
      </c>
      <c r="D21" s="115"/>
      <c r="E21" s="116"/>
      <c r="F21" s="116"/>
      <c r="G21" s="117"/>
      <c r="H21" s="118"/>
      <c r="I21" s="119"/>
    </row>
    <row r="22" spans="1:9" ht="27.75" customHeight="1">
      <c r="A22" s="90"/>
      <c r="B22" s="105" t="s">
        <v>77</v>
      </c>
      <c r="C22" s="98" t="s">
        <v>68</v>
      </c>
      <c r="D22" s="115"/>
      <c r="E22" s="116"/>
      <c r="F22" s="116"/>
      <c r="G22" s="117"/>
      <c r="H22" s="118"/>
      <c r="I22" s="119"/>
    </row>
    <row r="23" spans="1:9" ht="34.5" customHeight="1">
      <c r="A23" s="90"/>
      <c r="B23" s="105" t="s">
        <v>78</v>
      </c>
      <c r="C23" s="98" t="s">
        <v>68</v>
      </c>
      <c r="D23" s="115"/>
      <c r="E23" s="116"/>
      <c r="F23" s="116"/>
      <c r="G23" s="117"/>
      <c r="H23" s="118"/>
      <c r="I23" s="119"/>
    </row>
    <row r="24" spans="1:9" ht="38.25" customHeight="1">
      <c r="A24" s="90"/>
      <c r="B24" s="105" t="s">
        <v>79</v>
      </c>
      <c r="C24" s="98" t="s">
        <v>68</v>
      </c>
      <c r="D24" s="115"/>
      <c r="E24" s="116"/>
      <c r="F24" s="116"/>
      <c r="G24" s="117"/>
      <c r="H24" s="118"/>
      <c r="I24" s="119"/>
    </row>
    <row r="25" spans="1:9" ht="38.25" customHeight="1">
      <c r="A25" s="103" t="s">
        <v>80</v>
      </c>
      <c r="B25" s="104" t="s">
        <v>81</v>
      </c>
      <c r="C25" s="98" t="s">
        <v>68</v>
      </c>
      <c r="D25" s="115"/>
      <c r="E25" s="116"/>
      <c r="F25" s="116"/>
      <c r="G25" s="117"/>
      <c r="H25" s="118"/>
      <c r="I25" s="119"/>
    </row>
    <row r="26" spans="1:9" ht="33" customHeight="1">
      <c r="A26" s="90"/>
      <c r="B26" s="104" t="s">
        <v>82</v>
      </c>
      <c r="C26" s="98" t="s">
        <v>68</v>
      </c>
      <c r="D26" s="115"/>
      <c r="E26" s="116"/>
      <c r="F26" s="116"/>
      <c r="G26" s="117"/>
      <c r="H26" s="118"/>
      <c r="I26" s="119"/>
    </row>
    <row r="27" spans="1:9" ht="51" customHeight="1">
      <c r="A27" s="103" t="s">
        <v>83</v>
      </c>
      <c r="B27" s="104" t="s">
        <v>84</v>
      </c>
      <c r="C27" s="98" t="s">
        <v>85</v>
      </c>
      <c r="D27" s="115"/>
      <c r="E27" s="116"/>
      <c r="F27" s="116"/>
      <c r="G27" s="117"/>
      <c r="H27" s="118"/>
      <c r="I27" s="119"/>
    </row>
    <row r="28" spans="1:9" ht="42" customHeight="1">
      <c r="A28" s="106" t="s">
        <v>86</v>
      </c>
      <c r="B28" s="107" t="s">
        <v>87</v>
      </c>
      <c r="C28" s="108" t="s">
        <v>85</v>
      </c>
      <c r="D28" s="120"/>
      <c r="E28" s="121"/>
      <c r="F28" s="121"/>
      <c r="G28" s="122"/>
      <c r="H28" s="123"/>
      <c r="I28" s="124"/>
    </row>
    <row r="29" spans="1:9" ht="28.5" customHeight="1" thickBot="1">
      <c r="A29" s="109" t="s">
        <v>88</v>
      </c>
      <c r="B29" s="110" t="s">
        <v>89</v>
      </c>
      <c r="C29" s="111" t="s">
        <v>68</v>
      </c>
      <c r="D29" s="125"/>
      <c r="E29" s="126"/>
      <c r="F29" s="126"/>
      <c r="G29" s="127"/>
      <c r="H29" s="128"/>
      <c r="I29" s="129"/>
    </row>
    <row r="30" spans="1:9" ht="12.75">
      <c r="A30" s="113"/>
      <c r="B30" s="113"/>
      <c r="C30" s="113"/>
      <c r="D30" s="113"/>
      <c r="E30" s="113"/>
      <c r="F30" s="113"/>
      <c r="G30" s="113"/>
      <c r="H30" s="113"/>
      <c r="I30" s="113"/>
    </row>
  </sheetData>
  <sheetProtection/>
  <mergeCells count="1">
    <mergeCell ref="A1:I1"/>
  </mergeCells>
  <dataValidations count="2">
    <dataValidation type="date" allowBlank="1" showInputMessage="1" showErrorMessage="1" sqref="E5:F29">
      <formula1>1</formula1>
      <formula2>73051</formula2>
    </dataValidation>
    <dataValidation type="decimal" allowBlank="1" showInputMessage="1" showErrorMessage="1" sqref="D5:D29">
      <formula1>-9999999999999990000000000</formula1>
      <formula2>9.99999999999999E+26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28125" style="0" customWidth="1"/>
    <col min="2" max="2" width="36.00390625" style="0" customWidth="1"/>
    <col min="3" max="3" width="11.140625" style="0" customWidth="1"/>
    <col min="4" max="4" width="9.28125" style="0" customWidth="1"/>
    <col min="5" max="5" width="10.00390625" style="0" customWidth="1"/>
    <col min="6" max="6" width="13.8515625" style="0" customWidth="1"/>
    <col min="7" max="7" width="11.28125" style="0" customWidth="1"/>
    <col min="8" max="8" width="20.57421875" style="0" customWidth="1"/>
    <col min="9" max="9" width="15.28125" style="0" customWidth="1"/>
  </cols>
  <sheetData>
    <row r="1" spans="1:9" ht="12.75">
      <c r="A1" s="251" t="s">
        <v>54</v>
      </c>
      <c r="B1" s="252"/>
      <c r="C1" s="252"/>
      <c r="D1" s="252"/>
      <c r="E1" s="252"/>
      <c r="F1" s="252"/>
      <c r="G1" s="252"/>
      <c r="H1" s="252"/>
      <c r="I1" s="253"/>
    </row>
    <row r="2" spans="1:9" ht="13.5" thickBot="1">
      <c r="A2" s="65"/>
      <c r="B2" s="65"/>
      <c r="C2" s="65"/>
      <c r="D2" s="65"/>
      <c r="E2" s="65"/>
      <c r="F2" s="65"/>
      <c r="G2" s="65"/>
      <c r="H2" s="65"/>
      <c r="I2" s="75"/>
    </row>
    <row r="3" spans="1:9" ht="57" thickBot="1">
      <c r="A3" s="78" t="s">
        <v>55</v>
      </c>
      <c r="B3" s="79" t="s">
        <v>56</v>
      </c>
      <c r="C3" s="80" t="s">
        <v>57</v>
      </c>
      <c r="D3" s="80" t="s">
        <v>58</v>
      </c>
      <c r="E3" s="79" t="s">
        <v>59</v>
      </c>
      <c r="F3" s="79" t="s">
        <v>60</v>
      </c>
      <c r="G3" s="80" t="s">
        <v>61</v>
      </c>
      <c r="H3" s="80" t="s">
        <v>62</v>
      </c>
      <c r="I3" s="81" t="s">
        <v>63</v>
      </c>
    </row>
    <row r="4" spans="1:9" ht="13.5" thickBot="1">
      <c r="A4" s="84">
        <v>1</v>
      </c>
      <c r="B4" s="85">
        <v>2</v>
      </c>
      <c r="C4" s="85">
        <v>3</v>
      </c>
      <c r="D4" s="85">
        <v>4</v>
      </c>
      <c r="E4" s="85">
        <v>5</v>
      </c>
      <c r="F4" s="85">
        <v>6</v>
      </c>
      <c r="G4" s="85">
        <v>7</v>
      </c>
      <c r="H4" s="85">
        <v>8</v>
      </c>
      <c r="I4" s="86">
        <v>9</v>
      </c>
    </row>
    <row r="5" spans="1:9" ht="63.75" customHeight="1">
      <c r="A5" s="87" t="s">
        <v>64</v>
      </c>
      <c r="B5" s="88" t="s">
        <v>65</v>
      </c>
      <c r="C5" s="89"/>
      <c r="D5" s="219">
        <v>1513.59</v>
      </c>
      <c r="E5" s="222">
        <v>41153</v>
      </c>
      <c r="F5" s="222">
        <v>41274</v>
      </c>
      <c r="G5" s="223" t="s">
        <v>271</v>
      </c>
      <c r="H5" s="224" t="s">
        <v>264</v>
      </c>
      <c r="I5" s="225" t="s">
        <v>272</v>
      </c>
    </row>
    <row r="6" spans="1:9" ht="14.25" customHeight="1">
      <c r="A6" s="90"/>
      <c r="B6" s="91" t="s">
        <v>66</v>
      </c>
      <c r="C6" s="92"/>
      <c r="D6" s="219"/>
      <c r="E6" s="220"/>
      <c r="F6" s="220"/>
      <c r="G6" s="221"/>
      <c r="H6" s="95"/>
      <c r="I6" s="95"/>
    </row>
    <row r="7" spans="1:9" ht="56.25" customHeight="1">
      <c r="A7" s="90"/>
      <c r="B7" s="97" t="s">
        <v>67</v>
      </c>
      <c r="C7" s="98" t="s">
        <v>68</v>
      </c>
      <c r="D7" s="219">
        <v>1513.59</v>
      </c>
      <c r="E7" s="222">
        <v>41153</v>
      </c>
      <c r="F7" s="222">
        <v>41274</v>
      </c>
      <c r="G7" s="223" t="s">
        <v>271</v>
      </c>
      <c r="H7" s="224" t="s">
        <v>264</v>
      </c>
      <c r="I7" s="225" t="s">
        <v>272</v>
      </c>
    </row>
    <row r="8" spans="1:9" ht="14.25" customHeight="1">
      <c r="A8" s="100"/>
      <c r="B8" s="101" t="s">
        <v>69</v>
      </c>
      <c r="C8" s="98" t="s">
        <v>68</v>
      </c>
      <c r="D8" s="93"/>
      <c r="E8" s="94"/>
      <c r="F8" s="94"/>
      <c r="G8" s="99"/>
      <c r="H8" s="95"/>
      <c r="I8" s="96"/>
    </row>
    <row r="9" spans="1:9" ht="23.25" customHeight="1">
      <c r="A9" s="90"/>
      <c r="B9" s="102" t="s">
        <v>70</v>
      </c>
      <c r="C9" s="98" t="s">
        <v>68</v>
      </c>
      <c r="D9" s="93"/>
      <c r="E9" s="94"/>
      <c r="F9" s="94"/>
      <c r="G9" s="99"/>
      <c r="H9" s="95"/>
      <c r="I9" s="96"/>
    </row>
    <row r="10" spans="1:9" ht="25.5" customHeight="1">
      <c r="A10" s="90"/>
      <c r="B10" s="102" t="s">
        <v>71</v>
      </c>
      <c r="C10" s="98" t="s">
        <v>72</v>
      </c>
      <c r="D10" s="93"/>
      <c r="E10" s="94"/>
      <c r="F10" s="94"/>
      <c r="G10" s="99"/>
      <c r="H10" s="95"/>
      <c r="I10" s="96"/>
    </row>
    <row r="11" spans="1:9" ht="13.5" customHeight="1">
      <c r="A11" s="100"/>
      <c r="B11" s="91" t="s">
        <v>73</v>
      </c>
      <c r="C11" s="92"/>
      <c r="D11" s="93"/>
      <c r="E11" s="94"/>
      <c r="F11" s="94"/>
      <c r="G11" s="95"/>
      <c r="H11" s="95"/>
      <c r="I11" s="96"/>
    </row>
    <row r="12" spans="1:9" ht="12" customHeight="1">
      <c r="A12" s="90"/>
      <c r="B12" s="97" t="s">
        <v>67</v>
      </c>
      <c r="C12" s="98" t="s">
        <v>68</v>
      </c>
      <c r="D12" s="93"/>
      <c r="E12" s="94"/>
      <c r="F12" s="94"/>
      <c r="G12" s="99"/>
      <c r="H12" s="95"/>
      <c r="I12" s="96"/>
    </row>
    <row r="13" spans="1:9" ht="13.5" customHeight="1">
      <c r="A13" s="100"/>
      <c r="B13" s="101" t="s">
        <v>69</v>
      </c>
      <c r="C13" s="98" t="s">
        <v>68</v>
      </c>
      <c r="D13" s="93"/>
      <c r="E13" s="94"/>
      <c r="F13" s="94"/>
      <c r="G13" s="99"/>
      <c r="H13" s="95"/>
      <c r="I13" s="96"/>
    </row>
    <row r="14" spans="1:9" ht="23.25" customHeight="1">
      <c r="A14" s="90"/>
      <c r="B14" s="102" t="s">
        <v>70</v>
      </c>
      <c r="C14" s="98" t="s">
        <v>68</v>
      </c>
      <c r="D14" s="93"/>
      <c r="E14" s="94"/>
      <c r="F14" s="94"/>
      <c r="G14" s="99"/>
      <c r="H14" s="95"/>
      <c r="I14" s="96"/>
    </row>
    <row r="15" spans="1:9" ht="24" customHeight="1">
      <c r="A15" s="90"/>
      <c r="B15" s="102" t="s">
        <v>71</v>
      </c>
      <c r="C15" s="98" t="s">
        <v>72</v>
      </c>
      <c r="D15" s="93"/>
      <c r="E15" s="94"/>
      <c r="F15" s="94"/>
      <c r="G15" s="99"/>
      <c r="H15" s="95"/>
      <c r="I15" s="96"/>
    </row>
    <row r="16" spans="1:9" ht="13.5" customHeight="1">
      <c r="A16" s="100"/>
      <c r="B16" s="91" t="s">
        <v>74</v>
      </c>
      <c r="C16" s="92"/>
      <c r="D16" s="93"/>
      <c r="E16" s="94"/>
      <c r="F16" s="94"/>
      <c r="G16" s="95"/>
      <c r="H16" s="95"/>
      <c r="I16" s="96"/>
    </row>
    <row r="17" spans="1:9" ht="13.5" customHeight="1">
      <c r="A17" s="90"/>
      <c r="B17" s="97" t="s">
        <v>67</v>
      </c>
      <c r="C17" s="98" t="s">
        <v>68</v>
      </c>
      <c r="D17" s="93"/>
      <c r="E17" s="94"/>
      <c r="F17" s="94"/>
      <c r="G17" s="99"/>
      <c r="H17" s="95"/>
      <c r="I17" s="96"/>
    </row>
    <row r="18" spans="1:9" ht="12.75" customHeight="1">
      <c r="A18" s="100"/>
      <c r="B18" s="101" t="s">
        <v>69</v>
      </c>
      <c r="C18" s="98" t="s">
        <v>68</v>
      </c>
      <c r="D18" s="93"/>
      <c r="E18" s="94"/>
      <c r="F18" s="94"/>
      <c r="G18" s="99"/>
      <c r="H18" s="95"/>
      <c r="I18" s="96"/>
    </row>
    <row r="19" spans="1:9" ht="21.75" customHeight="1">
      <c r="A19" s="90"/>
      <c r="B19" s="102" t="s">
        <v>70</v>
      </c>
      <c r="C19" s="98" t="s">
        <v>68</v>
      </c>
      <c r="D19" s="93"/>
      <c r="E19" s="94"/>
      <c r="F19" s="94"/>
      <c r="G19" s="99"/>
      <c r="H19" s="95"/>
      <c r="I19" s="96"/>
    </row>
    <row r="20" spans="1:9" ht="21.75" customHeight="1">
      <c r="A20" s="90"/>
      <c r="B20" s="102" t="s">
        <v>71</v>
      </c>
      <c r="C20" s="98" t="s">
        <v>72</v>
      </c>
      <c r="D20" s="93"/>
      <c r="E20" s="94"/>
      <c r="F20" s="94"/>
      <c r="G20" s="99"/>
      <c r="H20" s="95"/>
      <c r="I20" s="96"/>
    </row>
    <row r="21" spans="1:9" ht="38.25" customHeight="1">
      <c r="A21" s="103" t="s">
        <v>75</v>
      </c>
      <c r="B21" s="104" t="s">
        <v>76</v>
      </c>
      <c r="C21" s="98" t="s">
        <v>68</v>
      </c>
      <c r="D21" s="115"/>
      <c r="E21" s="116"/>
      <c r="F21" s="116"/>
      <c r="G21" s="117"/>
      <c r="H21" s="118"/>
      <c r="I21" s="119"/>
    </row>
    <row r="22" spans="1:9" ht="36" customHeight="1">
      <c r="A22" s="90"/>
      <c r="B22" s="105" t="s">
        <v>77</v>
      </c>
      <c r="C22" s="98" t="s">
        <v>68</v>
      </c>
      <c r="D22" s="115"/>
      <c r="E22" s="116"/>
      <c r="F22" s="116"/>
      <c r="G22" s="117"/>
      <c r="H22" s="118"/>
      <c r="I22" s="119"/>
    </row>
    <row r="23" spans="1:9" ht="32.25" customHeight="1">
      <c r="A23" s="90"/>
      <c r="B23" s="105" t="s">
        <v>78</v>
      </c>
      <c r="C23" s="98" t="s">
        <v>68</v>
      </c>
      <c r="D23" s="115"/>
      <c r="E23" s="116"/>
      <c r="F23" s="116"/>
      <c r="G23" s="117"/>
      <c r="H23" s="118"/>
      <c r="I23" s="119"/>
    </row>
    <row r="24" spans="1:9" ht="35.25" customHeight="1">
      <c r="A24" s="90"/>
      <c r="B24" s="105" t="s">
        <v>79</v>
      </c>
      <c r="C24" s="98" t="s">
        <v>68</v>
      </c>
      <c r="D24" s="115"/>
      <c r="E24" s="116"/>
      <c r="F24" s="116"/>
      <c r="G24" s="117"/>
      <c r="H24" s="118"/>
      <c r="I24" s="119"/>
    </row>
    <row r="25" spans="1:9" ht="45.75" customHeight="1">
      <c r="A25" s="103" t="s">
        <v>80</v>
      </c>
      <c r="B25" s="104" t="s">
        <v>81</v>
      </c>
      <c r="C25" s="98" t="s">
        <v>68</v>
      </c>
      <c r="D25" s="115"/>
      <c r="E25" s="116"/>
      <c r="F25" s="116"/>
      <c r="G25" s="117"/>
      <c r="H25" s="118"/>
      <c r="I25" s="119"/>
    </row>
    <row r="26" spans="1:9" ht="48.75" customHeight="1">
      <c r="A26" s="90"/>
      <c r="B26" s="104" t="s">
        <v>82</v>
      </c>
      <c r="C26" s="98" t="s">
        <v>68</v>
      </c>
      <c r="D26" s="115"/>
      <c r="E26" s="116"/>
      <c r="F26" s="116"/>
      <c r="G26" s="117"/>
      <c r="H26" s="118"/>
      <c r="I26" s="119"/>
    </row>
    <row r="27" spans="1:9" ht="58.5" customHeight="1">
      <c r="A27" s="103" t="s">
        <v>83</v>
      </c>
      <c r="B27" s="104" t="s">
        <v>84</v>
      </c>
      <c r="C27" s="98" t="s">
        <v>85</v>
      </c>
      <c r="D27" s="115"/>
      <c r="E27" s="116"/>
      <c r="F27" s="116"/>
      <c r="G27" s="117"/>
      <c r="H27" s="118"/>
      <c r="I27" s="119"/>
    </row>
    <row r="28" spans="1:9" ht="45" customHeight="1">
      <c r="A28" s="106" t="s">
        <v>86</v>
      </c>
      <c r="B28" s="107" t="s">
        <v>87</v>
      </c>
      <c r="C28" s="108" t="s">
        <v>85</v>
      </c>
      <c r="D28" s="120"/>
      <c r="E28" s="121"/>
      <c r="F28" s="121"/>
      <c r="G28" s="122"/>
      <c r="H28" s="123"/>
      <c r="I28" s="124"/>
    </row>
    <row r="29" spans="1:9" ht="36.75" customHeight="1" thickBot="1">
      <c r="A29" s="109" t="s">
        <v>88</v>
      </c>
      <c r="B29" s="110" t="s">
        <v>89</v>
      </c>
      <c r="C29" s="111" t="s">
        <v>68</v>
      </c>
      <c r="D29" s="125"/>
      <c r="E29" s="126"/>
      <c r="F29" s="126"/>
      <c r="G29" s="127"/>
      <c r="H29" s="128"/>
      <c r="I29" s="129"/>
    </row>
    <row r="30" spans="1:9" ht="12.75">
      <c r="A30" s="113"/>
      <c r="B30" s="113"/>
      <c r="C30" s="113"/>
      <c r="D30" s="113"/>
      <c r="E30" s="113"/>
      <c r="F30" s="113"/>
      <c r="G30" s="113"/>
      <c r="H30" s="113"/>
      <c r="I30" s="113"/>
    </row>
  </sheetData>
  <sheetProtection/>
  <mergeCells count="1">
    <mergeCell ref="A1:I1"/>
  </mergeCells>
  <dataValidations count="2">
    <dataValidation type="decimal" allowBlank="1" showInputMessage="1" showErrorMessage="1" sqref="D5:D29">
      <formula1>-9999999999999990000000000</formula1>
      <formula2>9.99999999999999E+26</formula2>
    </dataValidation>
    <dataValidation type="date" allowBlank="1" showInputMessage="1" showErrorMessage="1" sqref="E5:F29">
      <formula1>1</formula1>
      <formula2>73051</formula2>
    </dataValidation>
  </dataValidation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AB54"/>
  <sheetViews>
    <sheetView zoomScalePageLayoutView="0" workbookViewId="0" topLeftCell="D37">
      <selection activeCell="H32" sqref="H32"/>
    </sheetView>
  </sheetViews>
  <sheetFormatPr defaultColWidth="9.140625" defaultRowHeight="12.75"/>
  <cols>
    <col min="1" max="2" width="0" style="60" hidden="1" customWidth="1"/>
    <col min="3" max="3" width="2.7109375" style="60" hidden="1" customWidth="1"/>
    <col min="4" max="4" width="0.13671875" style="60" customWidth="1"/>
    <col min="5" max="5" width="5.7109375" style="60" customWidth="1"/>
    <col min="6" max="6" width="58.00390625" style="60" customWidth="1"/>
    <col min="7" max="7" width="14.140625" style="60" customWidth="1"/>
    <col min="8" max="8" width="17.57421875" style="151" customWidth="1"/>
    <col min="9" max="16384" width="9.1406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0.75" customHeight="1">
      <c r="H7" s="152"/>
    </row>
    <row r="8" spans="4:8" ht="11.25" hidden="1">
      <c r="D8" s="61"/>
      <c r="E8" s="62"/>
      <c r="F8" s="62"/>
      <c r="G8" s="62"/>
      <c r="H8" s="153"/>
    </row>
    <row r="9" spans="4:28" ht="12.75" customHeight="1" hidden="1">
      <c r="D9" s="64"/>
      <c r="E9" s="65"/>
      <c r="F9" s="154"/>
      <c r="G9" s="65"/>
      <c r="H9" s="65"/>
      <c r="I9" s="68"/>
      <c r="J9" s="68"/>
      <c r="K9" s="68"/>
      <c r="L9" s="68"/>
      <c r="M9" s="68"/>
      <c r="N9" s="68"/>
      <c r="O9" s="68"/>
      <c r="P9" s="68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</row>
    <row r="10" spans="3:24" ht="30.75" customHeight="1">
      <c r="C10" s="70"/>
      <c r="D10" s="71"/>
      <c r="E10" s="251" t="s">
        <v>90</v>
      </c>
      <c r="F10" s="252"/>
      <c r="G10" s="253"/>
      <c r="H10" s="155"/>
      <c r="I10" s="73"/>
      <c r="J10" s="73"/>
      <c r="K10" s="73"/>
      <c r="L10" s="73"/>
      <c r="M10" s="73"/>
      <c r="N10" s="73"/>
      <c r="O10" s="73"/>
      <c r="P10" s="73"/>
      <c r="Q10" s="74"/>
      <c r="R10" s="74"/>
      <c r="S10" s="74"/>
      <c r="T10" s="74"/>
      <c r="U10" s="74"/>
      <c r="V10" s="74"/>
      <c r="W10" s="74"/>
      <c r="X10" s="74"/>
    </row>
    <row r="11" spans="3:24" ht="12.75" customHeight="1" thickBot="1">
      <c r="C11" s="70"/>
      <c r="D11" s="71"/>
      <c r="E11" s="65"/>
      <c r="F11" s="65"/>
      <c r="G11" s="75"/>
      <c r="H11" s="156"/>
      <c r="I11" s="68"/>
      <c r="J11" s="68"/>
      <c r="K11" s="68"/>
      <c r="L11" s="68"/>
      <c r="M11" s="68"/>
      <c r="N11" s="68"/>
      <c r="O11" s="68"/>
      <c r="P11" s="68"/>
      <c r="Q11" s="74"/>
      <c r="R11" s="74"/>
      <c r="S11" s="74"/>
      <c r="T11" s="74"/>
      <c r="U11" s="74"/>
      <c r="V11" s="74"/>
      <c r="W11" s="74"/>
      <c r="X11" s="74"/>
    </row>
    <row r="12" spans="3:24" ht="30" customHeight="1" thickBot="1">
      <c r="C12" s="70"/>
      <c r="D12" s="71"/>
      <c r="E12" s="157" t="s">
        <v>55</v>
      </c>
      <c r="F12" s="158" t="s">
        <v>56</v>
      </c>
      <c r="G12" s="159" t="s">
        <v>58</v>
      </c>
      <c r="H12" s="160" t="s">
        <v>91</v>
      </c>
      <c r="I12" s="68"/>
      <c r="J12" s="68"/>
      <c r="K12" s="68"/>
      <c r="L12" s="68"/>
      <c r="M12" s="68"/>
      <c r="N12" s="68"/>
      <c r="O12" s="68"/>
      <c r="P12" s="68"/>
      <c r="Q12" s="74"/>
      <c r="R12" s="74"/>
      <c r="S12" s="74"/>
      <c r="T12" s="74"/>
      <c r="U12" s="74"/>
      <c r="V12" s="74"/>
      <c r="W12" s="74"/>
      <c r="X12" s="74"/>
    </row>
    <row r="13" spans="3:24" ht="12" customHeight="1" thickBot="1">
      <c r="C13" s="70"/>
      <c r="D13" s="71"/>
      <c r="E13" s="161">
        <v>1</v>
      </c>
      <c r="F13" s="162">
        <f>E13+1</f>
        <v>2</v>
      </c>
      <c r="G13" s="162">
        <f>F13+1</f>
        <v>3</v>
      </c>
      <c r="H13" s="163">
        <f>G13+1</f>
        <v>4</v>
      </c>
      <c r="I13" s="68"/>
      <c r="J13" s="68"/>
      <c r="K13" s="68"/>
      <c r="L13" s="68"/>
      <c r="M13" s="68"/>
      <c r="N13" s="68"/>
      <c r="O13" s="68"/>
      <c r="P13" s="68"/>
      <c r="Q13" s="74"/>
      <c r="R13" s="74"/>
      <c r="S13" s="74"/>
      <c r="T13" s="74"/>
      <c r="U13" s="74"/>
      <c r="V13" s="74"/>
      <c r="W13" s="74"/>
      <c r="X13" s="74"/>
    </row>
    <row r="14" spans="3:8" ht="29.25" customHeight="1">
      <c r="C14" s="76"/>
      <c r="D14" s="137"/>
      <c r="E14" s="164">
        <v>1</v>
      </c>
      <c r="F14" s="183" t="s">
        <v>92</v>
      </c>
      <c r="G14" s="184" t="s">
        <v>261</v>
      </c>
      <c r="H14" s="165" t="s">
        <v>93</v>
      </c>
    </row>
    <row r="15" spans="3:8" ht="29.25" customHeight="1">
      <c r="C15" s="76"/>
      <c r="D15" s="137"/>
      <c r="E15" s="166">
        <v>2</v>
      </c>
      <c r="F15" s="167" t="s">
        <v>94</v>
      </c>
      <c r="G15" s="185"/>
      <c r="H15" s="168" t="s">
        <v>93</v>
      </c>
    </row>
    <row r="16" spans="3:8" ht="29.25" customHeight="1">
      <c r="C16" s="76"/>
      <c r="D16" s="137"/>
      <c r="E16" s="166">
        <v>3</v>
      </c>
      <c r="F16" s="169" t="s">
        <v>95</v>
      </c>
      <c r="G16" s="186"/>
      <c r="H16" s="170" t="s">
        <v>93</v>
      </c>
    </row>
    <row r="17" spans="3:8" ht="29.25" customHeight="1">
      <c r="C17" s="76"/>
      <c r="D17" s="137"/>
      <c r="E17" s="166">
        <v>4</v>
      </c>
      <c r="F17" s="169" t="s">
        <v>96</v>
      </c>
      <c r="G17" s="186"/>
      <c r="H17" s="170" t="s">
        <v>93</v>
      </c>
    </row>
    <row r="18" spans="3:8" ht="29.25" customHeight="1">
      <c r="C18" s="76"/>
      <c r="D18" s="137"/>
      <c r="E18" s="166">
        <v>5</v>
      </c>
      <c r="F18" s="167" t="s">
        <v>97</v>
      </c>
      <c r="G18" s="187"/>
      <c r="H18" s="171" t="s">
        <v>93</v>
      </c>
    </row>
    <row r="19" spans="3:8" ht="29.25" customHeight="1">
      <c r="C19" s="76"/>
      <c r="D19" s="137"/>
      <c r="E19" s="166" t="s">
        <v>88</v>
      </c>
      <c r="F19" s="167" t="s">
        <v>98</v>
      </c>
      <c r="G19" s="188"/>
      <c r="H19" s="170" t="s">
        <v>93</v>
      </c>
    </row>
    <row r="20" spans="3:8" ht="29.25" customHeight="1">
      <c r="C20" s="76"/>
      <c r="D20" s="137"/>
      <c r="E20" s="166" t="s">
        <v>99</v>
      </c>
      <c r="F20" s="167" t="s">
        <v>100</v>
      </c>
      <c r="G20" s="189">
        <v>0</v>
      </c>
      <c r="H20" s="190">
        <v>0</v>
      </c>
    </row>
    <row r="21" spans="3:8" ht="21" customHeight="1">
      <c r="C21" s="76"/>
      <c r="D21" s="137"/>
      <c r="E21" s="166" t="s">
        <v>101</v>
      </c>
      <c r="F21" s="191" t="s">
        <v>102</v>
      </c>
      <c r="G21" s="189">
        <v>0</v>
      </c>
      <c r="H21" s="190">
        <v>0</v>
      </c>
    </row>
    <row r="22" spans="3:8" ht="21" customHeight="1">
      <c r="C22" s="76"/>
      <c r="D22" s="137"/>
      <c r="E22" s="166" t="s">
        <v>103</v>
      </c>
      <c r="F22" s="191" t="s">
        <v>104</v>
      </c>
      <c r="G22" s="189">
        <v>0</v>
      </c>
      <c r="H22" s="190">
        <v>0</v>
      </c>
    </row>
    <row r="23" spans="3:8" ht="21" customHeight="1">
      <c r="C23" s="76"/>
      <c r="D23" s="137"/>
      <c r="E23" s="166" t="s">
        <v>105</v>
      </c>
      <c r="F23" s="191" t="s">
        <v>106</v>
      </c>
      <c r="G23" s="189">
        <v>0</v>
      </c>
      <c r="H23" s="190">
        <v>0</v>
      </c>
    </row>
    <row r="24" spans="3:8" ht="21" customHeight="1">
      <c r="C24" s="76"/>
      <c r="D24" s="137"/>
      <c r="E24" s="166" t="s">
        <v>107</v>
      </c>
      <c r="F24" s="191" t="s">
        <v>108</v>
      </c>
      <c r="G24" s="189">
        <v>0</v>
      </c>
      <c r="H24" s="190">
        <v>0</v>
      </c>
    </row>
    <row r="25" spans="3:8" ht="21" customHeight="1">
      <c r="C25" s="76"/>
      <c r="D25" s="137"/>
      <c r="E25" s="166" t="s">
        <v>109</v>
      </c>
      <c r="F25" s="191" t="s">
        <v>110</v>
      </c>
      <c r="G25" s="189">
        <v>0</v>
      </c>
      <c r="H25" s="190">
        <v>0</v>
      </c>
    </row>
    <row r="26" spans="3:8" ht="21" customHeight="1">
      <c r="C26" s="76"/>
      <c r="D26" s="137"/>
      <c r="E26" s="166" t="s">
        <v>111</v>
      </c>
      <c r="F26" s="191" t="s">
        <v>112</v>
      </c>
      <c r="G26" s="189">
        <v>0</v>
      </c>
      <c r="H26" s="190">
        <v>0</v>
      </c>
    </row>
    <row r="27" spans="3:8" ht="21" customHeight="1">
      <c r="C27" s="76"/>
      <c r="D27" s="137"/>
      <c r="E27" s="166" t="s">
        <v>113</v>
      </c>
      <c r="F27" s="191" t="s">
        <v>114</v>
      </c>
      <c r="G27" s="189">
        <v>0</v>
      </c>
      <c r="H27" s="190">
        <v>0</v>
      </c>
    </row>
    <row r="28" spans="3:11" ht="21" customHeight="1">
      <c r="C28" s="76"/>
      <c r="D28" s="137"/>
      <c r="E28" s="166" t="s">
        <v>115</v>
      </c>
      <c r="F28" s="191" t="s">
        <v>116</v>
      </c>
      <c r="G28" s="189">
        <v>0</v>
      </c>
      <c r="H28" s="190">
        <v>0</v>
      </c>
      <c r="I28" s="172"/>
      <c r="J28" s="172"/>
      <c r="K28" s="172"/>
    </row>
    <row r="29" spans="3:11" ht="21" customHeight="1">
      <c r="C29" s="76"/>
      <c r="D29" s="137"/>
      <c r="E29" s="173" t="s">
        <v>117</v>
      </c>
      <c r="F29" s="192"/>
      <c r="G29" s="189">
        <v>0</v>
      </c>
      <c r="H29" s="190">
        <v>0</v>
      </c>
      <c r="I29" s="172"/>
      <c r="J29" s="149"/>
      <c r="K29" s="149"/>
    </row>
    <row r="30" spans="3:11" ht="15" customHeight="1">
      <c r="C30" s="76"/>
      <c r="D30" s="137"/>
      <c r="E30" s="174" t="s">
        <v>118</v>
      </c>
      <c r="F30" s="175" t="s">
        <v>119</v>
      </c>
      <c r="G30" s="189">
        <v>0</v>
      </c>
      <c r="H30" s="190">
        <v>0</v>
      </c>
      <c r="I30" s="172"/>
      <c r="J30" s="149"/>
      <c r="K30" s="149"/>
    </row>
    <row r="31" spans="3:11" ht="29.25" customHeight="1">
      <c r="C31" s="76"/>
      <c r="D31" s="137"/>
      <c r="E31" s="174" t="s">
        <v>120</v>
      </c>
      <c r="F31" s="175" t="s">
        <v>121</v>
      </c>
      <c r="G31" s="189">
        <v>0</v>
      </c>
      <c r="H31" s="190">
        <v>0</v>
      </c>
      <c r="I31" s="172"/>
      <c r="J31" s="172"/>
      <c r="K31" s="172"/>
    </row>
    <row r="32" spans="3:11" ht="29.25" customHeight="1">
      <c r="C32" s="76"/>
      <c r="D32" s="137"/>
      <c r="E32" s="176" t="s">
        <v>122</v>
      </c>
      <c r="F32" s="175" t="s">
        <v>123</v>
      </c>
      <c r="G32" s="189">
        <v>0</v>
      </c>
      <c r="H32" s="190">
        <v>0</v>
      </c>
      <c r="I32" s="172"/>
      <c r="J32" s="172"/>
      <c r="K32" s="172"/>
    </row>
    <row r="33" spans="3:11" ht="29.25" customHeight="1">
      <c r="C33" s="76"/>
      <c r="D33" s="137"/>
      <c r="E33" s="174" t="s">
        <v>124</v>
      </c>
      <c r="F33" s="175" t="s">
        <v>125</v>
      </c>
      <c r="G33" s="189">
        <v>0</v>
      </c>
      <c r="H33" s="190">
        <v>0</v>
      </c>
      <c r="I33" s="172"/>
      <c r="J33" s="172"/>
      <c r="K33" s="172"/>
    </row>
    <row r="34" spans="3:11" ht="29.25" customHeight="1">
      <c r="C34" s="76"/>
      <c r="D34" s="137"/>
      <c r="E34" s="176" t="s">
        <v>126</v>
      </c>
      <c r="F34" s="175" t="s">
        <v>127</v>
      </c>
      <c r="G34" s="189">
        <v>0</v>
      </c>
      <c r="H34" s="190">
        <v>0</v>
      </c>
      <c r="I34" s="172"/>
      <c r="J34" s="172"/>
      <c r="K34" s="172"/>
    </row>
    <row r="35" spans="3:11" ht="29.25" customHeight="1">
      <c r="C35" s="76"/>
      <c r="D35" s="137"/>
      <c r="E35" s="174" t="s">
        <v>128</v>
      </c>
      <c r="F35" s="175" t="s">
        <v>129</v>
      </c>
      <c r="G35" s="189">
        <v>0</v>
      </c>
      <c r="H35" s="190">
        <v>0</v>
      </c>
      <c r="I35" s="172"/>
      <c r="J35" s="172"/>
      <c r="K35" s="172"/>
    </row>
    <row r="36" spans="3:8" ht="29.25" customHeight="1">
      <c r="C36" s="76"/>
      <c r="D36" s="137"/>
      <c r="E36" s="176" t="s">
        <v>130</v>
      </c>
      <c r="F36" s="175" t="s">
        <v>131</v>
      </c>
      <c r="G36" s="189">
        <v>0</v>
      </c>
      <c r="H36" s="190">
        <v>0</v>
      </c>
    </row>
    <row r="37" spans="3:8" ht="29.25" customHeight="1">
      <c r="C37" s="76"/>
      <c r="D37" s="137"/>
      <c r="E37" s="174" t="s">
        <v>132</v>
      </c>
      <c r="F37" s="175" t="s">
        <v>133</v>
      </c>
      <c r="G37" s="189">
        <v>0</v>
      </c>
      <c r="H37" s="190">
        <v>0</v>
      </c>
    </row>
    <row r="38" spans="3:8" ht="29.25" customHeight="1">
      <c r="C38" s="76"/>
      <c r="D38" s="137"/>
      <c r="E38" s="176" t="s">
        <v>134</v>
      </c>
      <c r="F38" s="177" t="s">
        <v>135</v>
      </c>
      <c r="G38" s="189">
        <v>0</v>
      </c>
      <c r="H38" s="190">
        <v>0</v>
      </c>
    </row>
    <row r="39" spans="3:8" ht="29.25" customHeight="1">
      <c r="C39" s="76"/>
      <c r="D39" s="137"/>
      <c r="E39" s="178" t="s">
        <v>136</v>
      </c>
      <c r="F39" s="179" t="s">
        <v>137</v>
      </c>
      <c r="G39" s="189">
        <v>0</v>
      </c>
      <c r="H39" s="190">
        <v>0</v>
      </c>
    </row>
    <row r="40" spans="3:8" ht="29.25" customHeight="1">
      <c r="C40" s="76"/>
      <c r="D40" s="137"/>
      <c r="E40" s="178" t="s">
        <v>138</v>
      </c>
      <c r="F40" s="179" t="s">
        <v>139</v>
      </c>
      <c r="G40" s="189">
        <v>0</v>
      </c>
      <c r="H40" s="190">
        <v>0</v>
      </c>
    </row>
    <row r="41" spans="3:8" ht="29.25" customHeight="1">
      <c r="C41" s="76"/>
      <c r="D41" s="137"/>
      <c r="E41" s="178" t="s">
        <v>140</v>
      </c>
      <c r="F41" s="179" t="s">
        <v>141</v>
      </c>
      <c r="G41" s="189">
        <v>0</v>
      </c>
      <c r="H41" s="190">
        <v>0</v>
      </c>
    </row>
    <row r="42" spans="3:8" ht="29.25" customHeight="1">
      <c r="C42" s="76"/>
      <c r="D42" s="137"/>
      <c r="E42" s="178" t="s">
        <v>142</v>
      </c>
      <c r="F42" s="177" t="s">
        <v>143</v>
      </c>
      <c r="G42" s="189">
        <v>0</v>
      </c>
      <c r="H42" s="190">
        <v>0</v>
      </c>
    </row>
    <row r="43" spans="3:8" ht="29.25" customHeight="1">
      <c r="C43" s="76"/>
      <c r="D43" s="137"/>
      <c r="E43" s="178" t="s">
        <v>144</v>
      </c>
      <c r="F43" s="179" t="s">
        <v>145</v>
      </c>
      <c r="G43" s="189">
        <v>0</v>
      </c>
      <c r="H43" s="190">
        <v>0</v>
      </c>
    </row>
    <row r="44" spans="3:8" ht="29.25" customHeight="1">
      <c r="C44" s="76"/>
      <c r="D44" s="137"/>
      <c r="E44" s="178" t="s">
        <v>146</v>
      </c>
      <c r="F44" s="179" t="s">
        <v>147</v>
      </c>
      <c r="G44" s="189">
        <v>0</v>
      </c>
      <c r="H44" s="190">
        <v>0</v>
      </c>
    </row>
    <row r="45" spans="3:8" ht="29.25" customHeight="1">
      <c r="C45" s="76"/>
      <c r="D45" s="137"/>
      <c r="E45" s="178" t="s">
        <v>148</v>
      </c>
      <c r="F45" s="179" t="s">
        <v>149</v>
      </c>
      <c r="G45" s="189">
        <v>0</v>
      </c>
      <c r="H45" s="190">
        <v>0</v>
      </c>
    </row>
    <row r="46" spans="3:8" ht="29.25" customHeight="1">
      <c r="C46" s="76"/>
      <c r="D46" s="137"/>
      <c r="E46" s="178" t="s">
        <v>150</v>
      </c>
      <c r="F46" s="180" t="s">
        <v>151</v>
      </c>
      <c r="G46" s="189">
        <v>0</v>
      </c>
      <c r="H46" s="190">
        <v>0</v>
      </c>
    </row>
    <row r="47" spans="3:8" ht="29.25" customHeight="1">
      <c r="C47" s="76"/>
      <c r="D47" s="137"/>
      <c r="E47" s="178" t="s">
        <v>152</v>
      </c>
      <c r="F47" s="180" t="s">
        <v>153</v>
      </c>
      <c r="G47" s="189">
        <v>0</v>
      </c>
      <c r="H47" s="190">
        <v>0</v>
      </c>
    </row>
    <row r="48" spans="3:8" ht="29.25" customHeight="1">
      <c r="C48" s="76"/>
      <c r="D48" s="137"/>
      <c r="E48" s="178" t="s">
        <v>154</v>
      </c>
      <c r="F48" s="180" t="s">
        <v>155</v>
      </c>
      <c r="G48" s="189">
        <v>0</v>
      </c>
      <c r="H48" s="190">
        <v>0</v>
      </c>
    </row>
    <row r="49" spans="3:8" ht="29.25" customHeight="1">
      <c r="C49" s="76"/>
      <c r="D49" s="137"/>
      <c r="E49" s="178" t="s">
        <v>156</v>
      </c>
      <c r="F49" s="180" t="s">
        <v>157</v>
      </c>
      <c r="G49" s="189">
        <v>0</v>
      </c>
      <c r="H49" s="190">
        <v>0</v>
      </c>
    </row>
    <row r="50" spans="3:8" ht="29.25" customHeight="1">
      <c r="C50" s="76"/>
      <c r="D50" s="137"/>
      <c r="E50" s="178" t="s">
        <v>158</v>
      </c>
      <c r="F50" s="180" t="s">
        <v>159</v>
      </c>
      <c r="G50" s="189">
        <v>0</v>
      </c>
      <c r="H50" s="190">
        <v>0</v>
      </c>
    </row>
    <row r="51" spans="3:8" ht="29.25" customHeight="1" thickBot="1">
      <c r="C51" s="76"/>
      <c r="D51" s="137"/>
      <c r="E51" s="181" t="s">
        <v>160</v>
      </c>
      <c r="F51" s="182" t="s">
        <v>161</v>
      </c>
      <c r="G51" s="189">
        <v>0</v>
      </c>
      <c r="H51" s="190">
        <v>0</v>
      </c>
    </row>
    <row r="52" spans="3:8" ht="29.25" customHeight="1">
      <c r="C52" s="76"/>
      <c r="D52" s="137"/>
      <c r="E52" s="144"/>
      <c r="F52" s="145"/>
      <c r="G52" s="146"/>
      <c r="H52" s="146"/>
    </row>
    <row r="53" spans="3:8" ht="11.25">
      <c r="C53" s="76"/>
      <c r="D53" s="143"/>
      <c r="E53" s="76"/>
      <c r="F53" s="148"/>
      <c r="G53" s="149"/>
      <c r="H53" s="149"/>
    </row>
    <row r="54" spans="3:4" ht="11.25">
      <c r="C54" s="76"/>
      <c r="D54" s="76"/>
    </row>
  </sheetData>
  <sheetProtection/>
  <mergeCells count="1">
    <mergeCell ref="E10:G10"/>
  </mergeCells>
  <dataValidations count="2">
    <dataValidation type="decimal" allowBlank="1" showInputMessage="1" showErrorMessage="1" sqref="G18 G20:H51">
      <formula1>-99999999999</formula1>
      <formula2>999999999999</formula2>
    </dataValidation>
    <dataValidation type="list" allowBlank="1" showInputMessage="1" showErrorMessage="1" sqref="G19">
      <formula1>"да,нет"</formula1>
    </dataValidation>
  </dataValidation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8:AB21"/>
  <sheetViews>
    <sheetView zoomScalePageLayoutView="0" workbookViewId="0" topLeftCell="C7">
      <selection activeCell="G18" sqref="G18"/>
    </sheetView>
  </sheetViews>
  <sheetFormatPr defaultColWidth="9.140625" defaultRowHeight="12.75"/>
  <cols>
    <col min="1" max="2" width="0" style="60" hidden="1" customWidth="1"/>
    <col min="3" max="4" width="3.7109375" style="60" customWidth="1"/>
    <col min="5" max="5" width="6.8515625" style="60" customWidth="1"/>
    <col min="6" max="6" width="50.7109375" style="60" customWidth="1"/>
    <col min="7" max="7" width="40.7109375" style="60" customWidth="1"/>
    <col min="8" max="8" width="3.7109375" style="60" customWidth="1"/>
    <col min="9" max="16384" width="9.1406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30"/>
      <c r="G9" s="65"/>
      <c r="H9" s="67"/>
      <c r="I9" s="68"/>
      <c r="J9" s="68"/>
      <c r="K9" s="68"/>
      <c r="L9" s="68"/>
      <c r="M9" s="68"/>
      <c r="N9" s="68"/>
      <c r="O9" s="68"/>
      <c r="P9" s="68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</row>
    <row r="10" spans="3:24" ht="36" customHeight="1">
      <c r="C10" s="70"/>
      <c r="D10" s="71"/>
      <c r="E10" s="251" t="s">
        <v>162</v>
      </c>
      <c r="F10" s="252"/>
      <c r="G10" s="253"/>
      <c r="H10" s="72"/>
      <c r="I10" s="73"/>
      <c r="J10" s="73"/>
      <c r="K10" s="73"/>
      <c r="L10" s="73"/>
      <c r="M10" s="73"/>
      <c r="N10" s="73"/>
      <c r="O10" s="73"/>
      <c r="P10" s="73"/>
      <c r="Q10" s="74"/>
      <c r="R10" s="74"/>
      <c r="S10" s="74"/>
      <c r="T10" s="74"/>
      <c r="U10" s="74"/>
      <c r="V10" s="74"/>
      <c r="W10" s="74"/>
      <c r="X10" s="74"/>
    </row>
    <row r="11" spans="3:24" ht="12.75" customHeight="1" thickBot="1">
      <c r="C11" s="70"/>
      <c r="D11" s="71"/>
      <c r="E11" s="65"/>
      <c r="F11" s="65"/>
      <c r="G11" s="65"/>
      <c r="H11" s="67"/>
      <c r="I11" s="68"/>
      <c r="J11" s="68"/>
      <c r="K11" s="68"/>
      <c r="L11" s="68"/>
      <c r="M11" s="68"/>
      <c r="N11" s="68"/>
      <c r="O11" s="68"/>
      <c r="P11" s="68"/>
      <c r="Q11" s="74"/>
      <c r="R11" s="74"/>
      <c r="S11" s="74"/>
      <c r="T11" s="74"/>
      <c r="U11" s="74"/>
      <c r="V11" s="74"/>
      <c r="W11" s="74"/>
      <c r="X11" s="74"/>
    </row>
    <row r="12" spans="3:24" ht="30" customHeight="1" thickBot="1">
      <c r="C12" s="70"/>
      <c r="D12" s="71"/>
      <c r="E12" s="131" t="s">
        <v>55</v>
      </c>
      <c r="F12" s="132" t="s">
        <v>56</v>
      </c>
      <c r="G12" s="133" t="s">
        <v>58</v>
      </c>
      <c r="H12" s="67"/>
      <c r="I12" s="68"/>
      <c r="J12" s="68"/>
      <c r="K12" s="68"/>
      <c r="L12" s="68"/>
      <c r="M12" s="68"/>
      <c r="N12" s="68"/>
      <c r="O12" s="68"/>
      <c r="P12" s="68"/>
      <c r="Q12" s="74"/>
      <c r="R12" s="74"/>
      <c r="S12" s="74"/>
      <c r="T12" s="74"/>
      <c r="U12" s="74"/>
      <c r="V12" s="74"/>
      <c r="W12" s="74"/>
      <c r="X12" s="74"/>
    </row>
    <row r="13" spans="3:24" ht="12" customHeight="1" thickBot="1">
      <c r="C13" s="70"/>
      <c r="D13" s="71"/>
      <c r="E13" s="134">
        <v>1</v>
      </c>
      <c r="F13" s="135">
        <f>E13+1</f>
        <v>2</v>
      </c>
      <c r="G13" s="136">
        <f>F13+1</f>
        <v>3</v>
      </c>
      <c r="H13" s="67"/>
      <c r="I13" s="68"/>
      <c r="J13" s="68"/>
      <c r="K13" s="68"/>
      <c r="L13" s="68"/>
      <c r="M13" s="68"/>
      <c r="N13" s="68"/>
      <c r="O13" s="68"/>
      <c r="P13" s="68"/>
      <c r="Q13" s="74"/>
      <c r="R13" s="74"/>
      <c r="S13" s="74"/>
      <c r="T13" s="74"/>
      <c r="U13" s="74"/>
      <c r="V13" s="74"/>
      <c r="W13" s="74"/>
      <c r="X13" s="74"/>
    </row>
    <row r="14" spans="3:8" ht="36" customHeight="1">
      <c r="C14" s="76"/>
      <c r="D14" s="137"/>
      <c r="E14" s="138">
        <v>1</v>
      </c>
      <c r="F14" s="139" t="s">
        <v>163</v>
      </c>
      <c r="G14" s="195">
        <v>0</v>
      </c>
      <c r="H14" s="140"/>
    </row>
    <row r="15" spans="3:8" ht="36" customHeight="1">
      <c r="C15" s="76"/>
      <c r="D15" s="137"/>
      <c r="E15" s="138">
        <v>2</v>
      </c>
      <c r="F15" s="139" t="s">
        <v>164</v>
      </c>
      <c r="G15" s="195">
        <v>0</v>
      </c>
      <c r="H15" s="140"/>
    </row>
    <row r="16" spans="3:8" ht="36" customHeight="1">
      <c r="C16" s="76"/>
      <c r="D16" s="137"/>
      <c r="E16" s="141">
        <v>3</v>
      </c>
      <c r="F16" s="142" t="s">
        <v>165</v>
      </c>
      <c r="G16" s="150">
        <v>0</v>
      </c>
      <c r="H16" s="140"/>
    </row>
    <row r="17" spans="3:8" ht="36" customHeight="1">
      <c r="C17" s="76"/>
      <c r="D17" s="137"/>
      <c r="E17" s="141">
        <v>4</v>
      </c>
      <c r="F17" s="142" t="s">
        <v>166</v>
      </c>
      <c r="G17" s="150">
        <v>0</v>
      </c>
      <c r="H17" s="140"/>
    </row>
    <row r="18" spans="3:8" ht="36" customHeight="1">
      <c r="C18" s="76"/>
      <c r="D18" s="137"/>
      <c r="E18" s="141">
        <v>5</v>
      </c>
      <c r="F18" s="142" t="s">
        <v>167</v>
      </c>
      <c r="G18" s="190">
        <v>82.56</v>
      </c>
      <c r="H18" s="140"/>
    </row>
    <row r="19" spans="3:8" ht="36" customHeight="1" thickBot="1">
      <c r="C19" s="76"/>
      <c r="D19" s="137"/>
      <c r="E19" s="193">
        <v>6</v>
      </c>
      <c r="F19" s="194" t="s">
        <v>168</v>
      </c>
      <c r="G19" s="196">
        <v>0</v>
      </c>
      <c r="H19" s="140"/>
    </row>
    <row r="20" spans="3:8" ht="11.25">
      <c r="C20" s="76"/>
      <c r="D20" s="143"/>
      <c r="E20" s="144"/>
      <c r="F20" s="145"/>
      <c r="G20" s="146"/>
      <c r="H20" s="147"/>
    </row>
    <row r="21" spans="3:7" ht="11.25">
      <c r="C21" s="76"/>
      <c r="D21" s="76"/>
      <c r="E21" s="76"/>
      <c r="F21" s="148"/>
      <c r="G21" s="149"/>
    </row>
  </sheetData>
  <sheetProtection/>
  <mergeCells count="1">
    <mergeCell ref="E10:G10"/>
  </mergeCells>
  <dataValidations count="2">
    <dataValidation type="whole" allowBlank="1" showInputMessage="1" showErrorMessage="1" sqref="G14:G17 G19">
      <formula1>-99999999</formula1>
      <formula2>999999999</formula2>
    </dataValidation>
    <dataValidation type="decimal" allowBlank="1" showInputMessage="1" showErrorMessage="1" sqref="G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8:AC64"/>
  <sheetViews>
    <sheetView zoomScalePageLayoutView="0" workbookViewId="0" topLeftCell="E7">
      <selection activeCell="I17" sqref="I17"/>
    </sheetView>
  </sheetViews>
  <sheetFormatPr defaultColWidth="9.140625" defaultRowHeight="12.75"/>
  <cols>
    <col min="1" max="4" width="2.7109375" style="60" hidden="1" customWidth="1"/>
    <col min="5" max="5" width="4.8515625" style="60" customWidth="1"/>
    <col min="6" max="6" width="41.8515625" style="60" customWidth="1"/>
    <col min="7" max="7" width="26.7109375" style="60" customWidth="1"/>
    <col min="8" max="9" width="12.421875" style="60" customWidth="1"/>
    <col min="10" max="10" width="2.7109375" style="60" customWidth="1"/>
    <col min="11" max="16384" width="9.140625" style="6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61"/>
      <c r="E8" s="62"/>
      <c r="F8" s="62"/>
      <c r="G8" s="62"/>
      <c r="H8" s="62"/>
      <c r="I8" s="62"/>
    </row>
    <row r="9" spans="4:29" ht="12.75" customHeight="1">
      <c r="D9" s="64"/>
      <c r="E9" s="65"/>
      <c r="F9" s="130"/>
      <c r="G9" s="197"/>
      <c r="H9" s="197"/>
      <c r="I9" s="65"/>
      <c r="J9" s="68"/>
      <c r="K9" s="68"/>
      <c r="L9" s="68"/>
      <c r="M9" s="68"/>
      <c r="N9" s="68"/>
      <c r="O9" s="68"/>
      <c r="P9" s="68"/>
      <c r="Q9" s="68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</row>
    <row r="10" spans="3:25" ht="30.75" customHeight="1">
      <c r="C10" s="70"/>
      <c r="D10" s="71"/>
      <c r="E10" s="251" t="s">
        <v>169</v>
      </c>
      <c r="F10" s="252"/>
      <c r="G10" s="252"/>
      <c r="H10" s="252"/>
      <c r="I10" s="253"/>
      <c r="J10" s="73"/>
      <c r="K10" s="73"/>
      <c r="L10" s="73"/>
      <c r="M10" s="73"/>
      <c r="N10" s="73"/>
      <c r="O10" s="73"/>
      <c r="P10" s="73"/>
      <c r="Q10" s="73"/>
      <c r="R10" s="74"/>
      <c r="S10" s="74"/>
      <c r="T10" s="74"/>
      <c r="U10" s="74"/>
      <c r="V10" s="74"/>
      <c r="W10" s="74"/>
      <c r="X10" s="74"/>
      <c r="Y10" s="74"/>
    </row>
    <row r="11" spans="3:25" ht="12.75" customHeight="1" thickBot="1">
      <c r="C11" s="70"/>
      <c r="D11" s="71"/>
      <c r="E11" s="65"/>
      <c r="F11" s="65"/>
      <c r="G11" s="65"/>
      <c r="H11" s="65"/>
      <c r="I11" s="65"/>
      <c r="J11" s="68"/>
      <c r="K11" s="68"/>
      <c r="L11" s="68"/>
      <c r="M11" s="68"/>
      <c r="N11" s="68"/>
      <c r="O11" s="68"/>
      <c r="P11" s="68"/>
      <c r="Q11" s="68"/>
      <c r="R11" s="74"/>
      <c r="S11" s="74"/>
      <c r="T11" s="74"/>
      <c r="U11" s="74"/>
      <c r="V11" s="74"/>
      <c r="W11" s="74"/>
      <c r="X11" s="74"/>
      <c r="Y11" s="74"/>
    </row>
    <row r="12" spans="3:25" ht="29.25" customHeight="1" thickBot="1">
      <c r="C12" s="70"/>
      <c r="D12" s="71"/>
      <c r="E12" s="157" t="s">
        <v>55</v>
      </c>
      <c r="F12" s="254" t="s">
        <v>56</v>
      </c>
      <c r="G12" s="255"/>
      <c r="H12" s="159" t="s">
        <v>57</v>
      </c>
      <c r="I12" s="160" t="s">
        <v>58</v>
      </c>
      <c r="J12" s="68"/>
      <c r="K12" s="68"/>
      <c r="L12" s="68"/>
      <c r="M12" s="68"/>
      <c r="N12" s="68"/>
      <c r="O12" s="68"/>
      <c r="P12" s="68"/>
      <c r="Q12" s="68"/>
      <c r="R12" s="74"/>
      <c r="S12" s="74"/>
      <c r="T12" s="74"/>
      <c r="U12" s="74"/>
      <c r="V12" s="74"/>
      <c r="W12" s="74"/>
      <c r="X12" s="74"/>
      <c r="Y12" s="74"/>
    </row>
    <row r="13" spans="3:25" ht="12" customHeight="1" thickBot="1">
      <c r="C13" s="70"/>
      <c r="D13" s="71"/>
      <c r="E13" s="161">
        <v>1</v>
      </c>
      <c r="F13" s="256">
        <f>E13+1</f>
        <v>2</v>
      </c>
      <c r="G13" s="256"/>
      <c r="H13" s="162">
        <f>F13+1</f>
        <v>3</v>
      </c>
      <c r="I13" s="163">
        <f>H13+1</f>
        <v>4</v>
      </c>
      <c r="J13" s="68"/>
      <c r="K13" s="68"/>
      <c r="L13" s="68"/>
      <c r="M13" s="68"/>
      <c r="N13" s="68"/>
      <c r="O13" s="68"/>
      <c r="P13" s="68"/>
      <c r="Q13" s="68"/>
      <c r="R13" s="74"/>
      <c r="S13" s="74"/>
      <c r="T13" s="74"/>
      <c r="U13" s="74"/>
      <c r="V13" s="74"/>
      <c r="W13" s="74"/>
      <c r="X13" s="74"/>
      <c r="Y13" s="74"/>
    </row>
    <row r="14" spans="3:9" ht="36.75" customHeight="1">
      <c r="C14" s="76"/>
      <c r="D14" s="137"/>
      <c r="E14" s="164">
        <v>1</v>
      </c>
      <c r="F14" s="257" t="s">
        <v>170</v>
      </c>
      <c r="G14" s="258"/>
      <c r="H14" s="201" t="s">
        <v>171</v>
      </c>
      <c r="I14" s="202" t="s">
        <v>268</v>
      </c>
    </row>
    <row r="15" spans="3:9" ht="29.25" customHeight="1">
      <c r="C15" s="76"/>
      <c r="D15" s="137"/>
      <c r="E15" s="166">
        <v>2</v>
      </c>
      <c r="F15" s="259" t="s">
        <v>172</v>
      </c>
      <c r="G15" s="260"/>
      <c r="H15" s="203" t="s">
        <v>173</v>
      </c>
      <c r="I15" s="190">
        <f>203.4+176.6</f>
        <v>380</v>
      </c>
    </row>
    <row r="16" spans="3:9" ht="29.25" customHeight="1">
      <c r="C16" s="76"/>
      <c r="D16" s="137"/>
      <c r="E16" s="166">
        <v>3</v>
      </c>
      <c r="F16" s="259" t="s">
        <v>174</v>
      </c>
      <c r="G16" s="260"/>
      <c r="H16" s="203" t="s">
        <v>173</v>
      </c>
      <c r="I16" s="190">
        <f>I19+I23+I26+I28+I29+I30+I32+I38+I27+I35+I39</f>
        <v>3451.57</v>
      </c>
    </row>
    <row r="17" spans="3:9" ht="15" customHeight="1">
      <c r="C17" s="76"/>
      <c r="D17" s="137"/>
      <c r="E17" s="166" t="s">
        <v>175</v>
      </c>
      <c r="F17" s="261" t="s">
        <v>176</v>
      </c>
      <c r="G17" s="262"/>
      <c r="H17" s="203" t="s">
        <v>173</v>
      </c>
      <c r="I17" s="190">
        <v>0</v>
      </c>
    </row>
    <row r="18" spans="3:9" ht="15" customHeight="1">
      <c r="C18" s="76"/>
      <c r="D18" s="137"/>
      <c r="E18" s="166" t="s">
        <v>177</v>
      </c>
      <c r="F18" s="261" t="s">
        <v>178</v>
      </c>
      <c r="G18" s="262"/>
      <c r="H18" s="203" t="s">
        <v>173</v>
      </c>
      <c r="I18" s="190">
        <f>I19</f>
        <v>1467.18</v>
      </c>
    </row>
    <row r="19" spans="3:9" ht="11.25">
      <c r="C19" s="76"/>
      <c r="D19" s="137"/>
      <c r="E19" s="266" t="s">
        <v>179</v>
      </c>
      <c r="F19" s="269" t="s">
        <v>265</v>
      </c>
      <c r="G19" s="167" t="s">
        <v>180</v>
      </c>
      <c r="H19" s="203" t="s">
        <v>173</v>
      </c>
      <c r="I19" s="204">
        <f>I20*I21-0.84</f>
        <v>1467.18</v>
      </c>
    </row>
    <row r="20" spans="3:9" ht="11.25" customHeight="1">
      <c r="C20" s="76"/>
      <c r="D20" s="137"/>
      <c r="E20" s="267"/>
      <c r="F20" s="270"/>
      <c r="G20" s="205" t="s">
        <v>181</v>
      </c>
      <c r="H20" s="206"/>
      <c r="I20" s="227">
        <v>339.82</v>
      </c>
    </row>
    <row r="21" spans="3:9" ht="11.25" customHeight="1">
      <c r="C21" s="76"/>
      <c r="D21" s="137"/>
      <c r="E21" s="267"/>
      <c r="F21" s="270"/>
      <c r="G21" s="167" t="s">
        <v>182</v>
      </c>
      <c r="H21" s="203" t="s">
        <v>173</v>
      </c>
      <c r="I21" s="207">
        <v>4.32</v>
      </c>
    </row>
    <row r="22" spans="3:9" ht="11.25" customHeight="1">
      <c r="C22" s="76"/>
      <c r="D22" s="137"/>
      <c r="E22" s="268"/>
      <c r="F22" s="271"/>
      <c r="G22" s="205" t="s">
        <v>183</v>
      </c>
      <c r="H22" s="208" t="s">
        <v>171</v>
      </c>
      <c r="I22" s="209" t="s">
        <v>269</v>
      </c>
    </row>
    <row r="23" spans="3:10" ht="26.25" customHeight="1">
      <c r="C23" s="76"/>
      <c r="D23" s="137"/>
      <c r="E23" s="200" t="s">
        <v>184</v>
      </c>
      <c r="F23" s="263" t="s">
        <v>185</v>
      </c>
      <c r="G23" s="263"/>
      <c r="H23" s="210" t="s">
        <v>173</v>
      </c>
      <c r="I23" s="211">
        <f>I24*I25</f>
        <v>283.64</v>
      </c>
      <c r="J23" s="151"/>
    </row>
    <row r="24" spans="3:9" ht="23.25" customHeight="1">
      <c r="C24" s="76"/>
      <c r="D24" s="137"/>
      <c r="E24" s="164" t="s">
        <v>186</v>
      </c>
      <c r="F24" s="264" t="s">
        <v>187</v>
      </c>
      <c r="G24" s="265"/>
      <c r="H24" s="203" t="s">
        <v>188</v>
      </c>
      <c r="I24" s="212">
        <v>3.39</v>
      </c>
    </row>
    <row r="25" spans="3:9" ht="15" customHeight="1">
      <c r="C25" s="76"/>
      <c r="D25" s="137"/>
      <c r="E25" s="166" t="s">
        <v>189</v>
      </c>
      <c r="F25" s="264" t="s">
        <v>190</v>
      </c>
      <c r="G25" s="265"/>
      <c r="H25" s="203" t="s">
        <v>191</v>
      </c>
      <c r="I25" s="190">
        <v>83.67</v>
      </c>
    </row>
    <row r="26" spans="3:9" ht="27" customHeight="1">
      <c r="C26" s="76"/>
      <c r="D26" s="137"/>
      <c r="E26" s="166" t="s">
        <v>192</v>
      </c>
      <c r="F26" s="261" t="s">
        <v>193</v>
      </c>
      <c r="G26" s="262"/>
      <c r="H26" s="203" t="s">
        <v>173</v>
      </c>
      <c r="I26" s="190">
        <v>18.89</v>
      </c>
    </row>
    <row r="27" spans="3:9" ht="23.25" customHeight="1">
      <c r="C27" s="76"/>
      <c r="D27" s="137"/>
      <c r="E27" s="166" t="s">
        <v>194</v>
      </c>
      <c r="F27" s="261" t="s">
        <v>195</v>
      </c>
      <c r="G27" s="262"/>
      <c r="H27" s="203" t="s">
        <v>173</v>
      </c>
      <c r="I27" s="190"/>
    </row>
    <row r="28" spans="3:9" ht="23.25" customHeight="1">
      <c r="C28" s="76"/>
      <c r="D28" s="137"/>
      <c r="E28" s="166" t="s">
        <v>196</v>
      </c>
      <c r="F28" s="259" t="s">
        <v>197</v>
      </c>
      <c r="G28" s="260"/>
      <c r="H28" s="203" t="s">
        <v>173</v>
      </c>
      <c r="I28" s="190">
        <v>1002.71</v>
      </c>
    </row>
    <row r="29" spans="3:9" ht="23.25" customHeight="1">
      <c r="C29" s="76"/>
      <c r="D29" s="137"/>
      <c r="E29" s="166" t="s">
        <v>198</v>
      </c>
      <c r="F29" s="259" t="s">
        <v>199</v>
      </c>
      <c r="G29" s="260"/>
      <c r="H29" s="203" t="s">
        <v>173</v>
      </c>
      <c r="I29" s="190">
        <v>310.84</v>
      </c>
    </row>
    <row r="30" spans="3:9" ht="23.25" customHeight="1">
      <c r="C30" s="76"/>
      <c r="D30" s="137"/>
      <c r="E30" s="166" t="s">
        <v>200</v>
      </c>
      <c r="F30" s="261" t="s">
        <v>201</v>
      </c>
      <c r="G30" s="262"/>
      <c r="H30" s="203" t="s">
        <v>173</v>
      </c>
      <c r="I30" s="190">
        <v>31.2</v>
      </c>
    </row>
    <row r="31" spans="3:9" ht="23.25" customHeight="1">
      <c r="C31" s="76"/>
      <c r="D31" s="137"/>
      <c r="E31" s="166" t="s">
        <v>202</v>
      </c>
      <c r="F31" s="264" t="s">
        <v>203</v>
      </c>
      <c r="G31" s="265"/>
      <c r="H31" s="203" t="s">
        <v>173</v>
      </c>
      <c r="I31" s="190"/>
    </row>
    <row r="32" spans="3:9" ht="15" customHeight="1">
      <c r="C32" s="76"/>
      <c r="D32" s="137"/>
      <c r="E32" s="166" t="s">
        <v>204</v>
      </c>
      <c r="F32" s="261" t="s">
        <v>205</v>
      </c>
      <c r="G32" s="262"/>
      <c r="H32" s="203" t="s">
        <v>173</v>
      </c>
      <c r="I32" s="190">
        <f>I33+I34</f>
        <v>0</v>
      </c>
    </row>
    <row r="33" spans="3:9" ht="23.25" customHeight="1">
      <c r="C33" s="76"/>
      <c r="D33" s="137"/>
      <c r="E33" s="166" t="s">
        <v>206</v>
      </c>
      <c r="F33" s="264" t="s">
        <v>207</v>
      </c>
      <c r="G33" s="265"/>
      <c r="H33" s="203" t="s">
        <v>173</v>
      </c>
      <c r="I33" s="190"/>
    </row>
    <row r="34" spans="3:9" ht="15" customHeight="1">
      <c r="C34" s="76"/>
      <c r="D34" s="137"/>
      <c r="E34" s="166" t="s">
        <v>208</v>
      </c>
      <c r="F34" s="264" t="s">
        <v>209</v>
      </c>
      <c r="G34" s="265"/>
      <c r="H34" s="203" t="s">
        <v>173</v>
      </c>
      <c r="I34" s="190"/>
    </row>
    <row r="35" spans="3:9" ht="15" customHeight="1">
      <c r="C35" s="76"/>
      <c r="D35" s="137"/>
      <c r="E35" s="166" t="s">
        <v>210</v>
      </c>
      <c r="F35" s="261" t="s">
        <v>211</v>
      </c>
      <c r="G35" s="262"/>
      <c r="H35" s="203" t="s">
        <v>173</v>
      </c>
      <c r="I35" s="190"/>
    </row>
    <row r="36" spans="3:9" ht="23.25" customHeight="1">
      <c r="C36" s="76"/>
      <c r="D36" s="137"/>
      <c r="E36" s="166" t="s">
        <v>212</v>
      </c>
      <c r="F36" s="264" t="s">
        <v>207</v>
      </c>
      <c r="G36" s="265"/>
      <c r="H36" s="203" t="s">
        <v>173</v>
      </c>
      <c r="I36" s="190">
        <v>0</v>
      </c>
    </row>
    <row r="37" spans="3:9" ht="23.25" customHeight="1">
      <c r="C37" s="76"/>
      <c r="D37" s="137"/>
      <c r="E37" s="166" t="s">
        <v>213</v>
      </c>
      <c r="F37" s="264" t="s">
        <v>209</v>
      </c>
      <c r="G37" s="265"/>
      <c r="H37" s="203" t="s">
        <v>173</v>
      </c>
      <c r="I37" s="190">
        <v>0</v>
      </c>
    </row>
    <row r="38" spans="3:9" ht="23.25" customHeight="1">
      <c r="C38" s="76"/>
      <c r="D38" s="137"/>
      <c r="E38" s="166" t="s">
        <v>214</v>
      </c>
      <c r="F38" s="261" t="s">
        <v>215</v>
      </c>
      <c r="G38" s="262"/>
      <c r="H38" s="203" t="s">
        <v>173</v>
      </c>
      <c r="I38" s="190">
        <f>131.92+108.6</f>
        <v>240.52</v>
      </c>
    </row>
    <row r="39" spans="3:9" ht="23.25" customHeight="1">
      <c r="C39" s="76"/>
      <c r="D39" s="137"/>
      <c r="E39" s="166" t="s">
        <v>216</v>
      </c>
      <c r="F39" s="261" t="s">
        <v>217</v>
      </c>
      <c r="G39" s="262"/>
      <c r="H39" s="203" t="s">
        <v>173</v>
      </c>
      <c r="I39" s="190">
        <f>15.71+19.7+0.1+37.5+6.1+17.48</f>
        <v>96.59</v>
      </c>
    </row>
    <row r="40" spans="3:9" ht="33.75" customHeight="1">
      <c r="C40" s="76"/>
      <c r="D40" s="137"/>
      <c r="E40" s="166" t="s">
        <v>83</v>
      </c>
      <c r="F40" s="272" t="s">
        <v>218</v>
      </c>
      <c r="G40" s="273"/>
      <c r="H40" s="203" t="s">
        <v>173</v>
      </c>
      <c r="I40" s="190"/>
    </row>
    <row r="41" spans="3:9" ht="23.25" customHeight="1">
      <c r="C41" s="76"/>
      <c r="D41" s="137"/>
      <c r="E41" s="166" t="s">
        <v>86</v>
      </c>
      <c r="F41" s="272" t="s">
        <v>219</v>
      </c>
      <c r="G41" s="273"/>
      <c r="H41" s="203" t="s">
        <v>173</v>
      </c>
      <c r="I41" s="190"/>
    </row>
    <row r="42" spans="3:9" ht="23.25" customHeight="1">
      <c r="C42" s="76"/>
      <c r="D42" s="137"/>
      <c r="E42" s="166" t="s">
        <v>88</v>
      </c>
      <c r="F42" s="272" t="s">
        <v>220</v>
      </c>
      <c r="G42" s="273"/>
      <c r="H42" s="203" t="s">
        <v>173</v>
      </c>
      <c r="I42" s="190"/>
    </row>
    <row r="43" spans="3:9" ht="23.25" customHeight="1">
      <c r="C43" s="76"/>
      <c r="D43" s="137"/>
      <c r="E43" s="166" t="s">
        <v>99</v>
      </c>
      <c r="F43" s="272" t="s">
        <v>221</v>
      </c>
      <c r="G43" s="273"/>
      <c r="H43" s="203" t="s">
        <v>222</v>
      </c>
      <c r="I43" s="190">
        <v>4.3</v>
      </c>
    </row>
    <row r="44" spans="3:9" ht="23.25" customHeight="1">
      <c r="C44" s="76"/>
      <c r="D44" s="137"/>
      <c r="E44" s="166" t="s">
        <v>118</v>
      </c>
      <c r="F44" s="272" t="s">
        <v>223</v>
      </c>
      <c r="G44" s="273"/>
      <c r="H44" s="203" t="s">
        <v>222</v>
      </c>
      <c r="I44" s="190"/>
    </row>
    <row r="45" spans="3:9" ht="23.25" customHeight="1">
      <c r="C45" s="76"/>
      <c r="D45" s="137"/>
      <c r="E45" s="166" t="s">
        <v>120</v>
      </c>
      <c r="F45" s="272" t="s">
        <v>224</v>
      </c>
      <c r="G45" s="273"/>
      <c r="H45" s="203" t="s">
        <v>225</v>
      </c>
      <c r="I45" s="190">
        <v>2.3</v>
      </c>
    </row>
    <row r="46" spans="3:9" ht="23.25" customHeight="1">
      <c r="C46" s="76"/>
      <c r="D46" s="137"/>
      <c r="E46" s="166" t="s">
        <v>226</v>
      </c>
      <c r="F46" s="259" t="s">
        <v>227</v>
      </c>
      <c r="G46" s="260"/>
      <c r="H46" s="203" t="s">
        <v>225</v>
      </c>
      <c r="I46" s="190">
        <v>2</v>
      </c>
    </row>
    <row r="47" spans="3:9" ht="23.25" customHeight="1">
      <c r="C47" s="76"/>
      <c r="D47" s="137"/>
      <c r="E47" s="166" t="s">
        <v>122</v>
      </c>
      <c r="F47" s="272" t="s">
        <v>228</v>
      </c>
      <c r="G47" s="273"/>
      <c r="H47" s="203" t="s">
        <v>225</v>
      </c>
      <c r="I47" s="190">
        <v>0</v>
      </c>
    </row>
    <row r="48" spans="3:9" ht="23.25" customHeight="1">
      <c r="C48" s="76"/>
      <c r="D48" s="137"/>
      <c r="E48" s="166" t="s">
        <v>124</v>
      </c>
      <c r="F48" s="272" t="s">
        <v>229</v>
      </c>
      <c r="G48" s="273"/>
      <c r="H48" s="203" t="s">
        <v>225</v>
      </c>
      <c r="I48" s="207">
        <v>0.3</v>
      </c>
    </row>
    <row r="49" spans="3:9" ht="23.25" customHeight="1">
      <c r="C49" s="76"/>
      <c r="D49" s="137"/>
      <c r="E49" s="166" t="s">
        <v>230</v>
      </c>
      <c r="F49" s="261" t="s">
        <v>231</v>
      </c>
      <c r="G49" s="262"/>
      <c r="H49" s="203" t="s">
        <v>225</v>
      </c>
      <c r="I49" s="190">
        <v>0.3</v>
      </c>
    </row>
    <row r="50" spans="3:9" ht="23.25" customHeight="1">
      <c r="C50" s="76"/>
      <c r="D50" s="137"/>
      <c r="E50" s="166" t="s">
        <v>232</v>
      </c>
      <c r="F50" s="261" t="s">
        <v>233</v>
      </c>
      <c r="G50" s="262"/>
      <c r="H50" s="203" t="s">
        <v>225</v>
      </c>
      <c r="I50" s="190">
        <v>0</v>
      </c>
    </row>
    <row r="51" spans="3:9" ht="23.25" customHeight="1">
      <c r="C51" s="76"/>
      <c r="D51" s="137"/>
      <c r="E51" s="166" t="s">
        <v>126</v>
      </c>
      <c r="F51" s="272" t="s">
        <v>234</v>
      </c>
      <c r="G51" s="273"/>
      <c r="H51" s="203" t="s">
        <v>235</v>
      </c>
      <c r="I51" s="190">
        <v>5.8</v>
      </c>
    </row>
    <row r="52" spans="3:9" ht="23.25" customHeight="1">
      <c r="C52" s="76"/>
      <c r="D52" s="137"/>
      <c r="E52" s="166" t="s">
        <v>128</v>
      </c>
      <c r="F52" s="259" t="s">
        <v>236</v>
      </c>
      <c r="G52" s="260"/>
      <c r="H52" s="203" t="s">
        <v>237</v>
      </c>
      <c r="I52" s="190">
        <v>0.02</v>
      </c>
    </row>
    <row r="53" spans="3:9" ht="23.25" customHeight="1">
      <c r="C53" s="76"/>
      <c r="D53" s="137"/>
      <c r="E53" s="166" t="s">
        <v>130</v>
      </c>
      <c r="F53" s="272" t="s">
        <v>238</v>
      </c>
      <c r="G53" s="273"/>
      <c r="H53" s="203" t="s">
        <v>239</v>
      </c>
      <c r="I53" s="190">
        <v>1.6</v>
      </c>
    </row>
    <row r="54" spans="3:9" ht="23.25" customHeight="1">
      <c r="C54" s="76"/>
      <c r="D54" s="137"/>
      <c r="E54" s="166" t="s">
        <v>132</v>
      </c>
      <c r="F54" s="272" t="s">
        <v>240</v>
      </c>
      <c r="G54" s="273"/>
      <c r="H54" s="203" t="s">
        <v>239</v>
      </c>
      <c r="I54" s="190">
        <v>0</v>
      </c>
    </row>
    <row r="55" spans="3:9" ht="23.25" customHeight="1">
      <c r="C55" s="76"/>
      <c r="D55" s="137"/>
      <c r="E55" s="166" t="s">
        <v>134</v>
      </c>
      <c r="F55" s="272" t="s">
        <v>241</v>
      </c>
      <c r="G55" s="273"/>
      <c r="H55" s="203" t="s">
        <v>242</v>
      </c>
      <c r="I55" s="150">
        <v>0</v>
      </c>
    </row>
    <row r="56" spans="3:9" ht="23.25" customHeight="1">
      <c r="C56" s="76"/>
      <c r="D56" s="137"/>
      <c r="E56" s="166" t="s">
        <v>142</v>
      </c>
      <c r="F56" s="272" t="s">
        <v>243</v>
      </c>
      <c r="G56" s="273"/>
      <c r="H56" s="203" t="s">
        <v>242</v>
      </c>
      <c r="I56" s="150">
        <v>1</v>
      </c>
    </row>
    <row r="57" spans="3:9" ht="23.25" customHeight="1">
      <c r="C57" s="76"/>
      <c r="D57" s="137"/>
      <c r="E57" s="166" t="s">
        <v>150</v>
      </c>
      <c r="F57" s="272" t="s">
        <v>244</v>
      </c>
      <c r="G57" s="273"/>
      <c r="H57" s="203" t="s">
        <v>242</v>
      </c>
      <c r="I57" s="150">
        <v>0</v>
      </c>
    </row>
    <row r="58" spans="3:9" ht="23.25" customHeight="1">
      <c r="C58" s="76"/>
      <c r="D58" s="137"/>
      <c r="E58" s="166" t="s">
        <v>152</v>
      </c>
      <c r="F58" s="272" t="s">
        <v>245</v>
      </c>
      <c r="G58" s="273"/>
      <c r="H58" s="203" t="s">
        <v>246</v>
      </c>
      <c r="I58" s="150">
        <v>7</v>
      </c>
    </row>
    <row r="59" spans="3:9" ht="23.25" customHeight="1">
      <c r="C59" s="76"/>
      <c r="D59" s="137"/>
      <c r="E59" s="166" t="s">
        <v>154</v>
      </c>
      <c r="F59" s="272" t="s">
        <v>247</v>
      </c>
      <c r="G59" s="273"/>
      <c r="H59" s="203" t="s">
        <v>248</v>
      </c>
      <c r="I59" s="190">
        <v>157</v>
      </c>
    </row>
    <row r="60" spans="3:9" ht="23.25" customHeight="1">
      <c r="C60" s="76"/>
      <c r="D60" s="137"/>
      <c r="E60" s="166" t="s">
        <v>156</v>
      </c>
      <c r="F60" s="272" t="s">
        <v>249</v>
      </c>
      <c r="G60" s="273"/>
      <c r="H60" s="203" t="s">
        <v>250</v>
      </c>
      <c r="I60" s="190">
        <v>36.4</v>
      </c>
    </row>
    <row r="61" spans="3:9" ht="23.25" customHeight="1">
      <c r="C61" s="76"/>
      <c r="D61" s="137"/>
      <c r="E61" s="173" t="s">
        <v>158</v>
      </c>
      <c r="F61" s="274" t="s">
        <v>251</v>
      </c>
      <c r="G61" s="275"/>
      <c r="H61" s="208" t="s">
        <v>252</v>
      </c>
      <c r="I61" s="204">
        <v>0.7</v>
      </c>
    </row>
    <row r="62" spans="3:9" ht="23.25" customHeight="1" thickBot="1">
      <c r="C62" s="76"/>
      <c r="D62" s="137"/>
      <c r="E62" s="198" t="s">
        <v>160</v>
      </c>
      <c r="F62" s="276" t="s">
        <v>253</v>
      </c>
      <c r="G62" s="277"/>
      <c r="H62" s="213"/>
      <c r="I62" s="214"/>
    </row>
    <row r="63" spans="3:9" ht="51" customHeight="1">
      <c r="C63" s="76"/>
      <c r="D63" s="137"/>
      <c r="E63" s="146"/>
      <c r="F63" s="146"/>
      <c r="G63" s="146"/>
      <c r="H63" s="146"/>
      <c r="I63" s="146"/>
    </row>
    <row r="64" ht="11.25">
      <c r="D64" s="199"/>
    </row>
  </sheetData>
  <sheetProtection/>
  <mergeCells count="50">
    <mergeCell ref="F61:G61"/>
    <mergeCell ref="F62:G62"/>
    <mergeCell ref="F55:G55"/>
    <mergeCell ref="F56:G56"/>
    <mergeCell ref="F57:G57"/>
    <mergeCell ref="F58:G58"/>
    <mergeCell ref="F59:G59"/>
    <mergeCell ref="F60:G60"/>
    <mergeCell ref="F53:G53"/>
    <mergeCell ref="F54:G54"/>
    <mergeCell ref="F49:G49"/>
    <mergeCell ref="F50:G50"/>
    <mergeCell ref="F51:G51"/>
    <mergeCell ref="F52:G52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7:G17"/>
    <mergeCell ref="F18:G18"/>
    <mergeCell ref="F23:G23"/>
    <mergeCell ref="F24:G24"/>
    <mergeCell ref="E19:E22"/>
    <mergeCell ref="F19:F22"/>
    <mergeCell ref="E10:I10"/>
    <mergeCell ref="F12:G12"/>
    <mergeCell ref="F13:G13"/>
    <mergeCell ref="F14:G14"/>
    <mergeCell ref="F15:G15"/>
    <mergeCell ref="F16:G16"/>
  </mergeCells>
  <dataValidations count="5">
    <dataValidation type="textLength" operator="lessThanOrEqual" allowBlank="1" showInputMessage="1" showErrorMessage="1" sqref="I62">
      <formula1>300</formula1>
    </dataValidation>
    <dataValidation type="decimal" allowBlank="1" showInputMessage="1" showErrorMessage="1" sqref="I43:I50">
      <formula1>-999999999999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51:I54 I23:I42 I59:I61 I15:I20">
      <formula1>-99999999999</formula1>
      <formula2>999999999999</formula2>
    </dataValidation>
    <dataValidation type="list" allowBlank="1" showInputMessage="1" showErrorMessage="1" sqref="F19:F22">
      <formula1>"Уголь,Газ природный,Газ сжиженный,Мазут,Дизельное топливо"</formula1>
    </dataValidation>
  </dataValidation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2014-03-03T10:33:32Z</cp:lastPrinted>
  <dcterms:created xsi:type="dcterms:W3CDTF">1996-10-08T23:32:33Z</dcterms:created>
  <dcterms:modified xsi:type="dcterms:W3CDTF">2014-03-03T10:34:46Z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